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9040" windowHeight="1644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процедур'!$A$1:$AY$188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4" i="5"/>
  <c r="AS84"/>
  <c r="AR187"/>
  <c r="AR186"/>
  <c r="AR185"/>
  <c r="AR183"/>
  <c r="AR182"/>
  <c r="AR181"/>
  <c r="AR180"/>
  <c r="AR179"/>
  <c r="AR178"/>
  <c r="AR177"/>
  <c r="AR176"/>
  <c r="AR175"/>
  <c r="AR173"/>
  <c r="AR168"/>
  <c r="AR167"/>
  <c r="AR166"/>
  <c r="AR165"/>
  <c r="AR164"/>
  <c r="AR163"/>
  <c r="AR162"/>
  <c r="AR161"/>
  <c r="AR160"/>
  <c r="AR159"/>
  <c r="AR157"/>
  <c r="AR158"/>
  <c r="AR156"/>
  <c r="AR155"/>
  <c r="AR153"/>
  <c r="AR148"/>
  <c r="AR147"/>
  <c r="AR146"/>
  <c r="AR145"/>
  <c r="AR144"/>
  <c r="AR143"/>
  <c r="AR142"/>
  <c r="AR141"/>
  <c r="AR140"/>
  <c r="AR139"/>
  <c r="AR138"/>
  <c r="AR134"/>
  <c r="AR135"/>
  <c r="AR136"/>
  <c r="AR133"/>
  <c r="AR128"/>
  <c r="AR126"/>
  <c r="AR127"/>
  <c r="AR125"/>
  <c r="AR122"/>
  <c r="AR123"/>
  <c r="AR124"/>
  <c r="AR121"/>
  <c r="AR119"/>
  <c r="AR118"/>
  <c r="AR117"/>
  <c r="AR116"/>
  <c r="AR115"/>
  <c r="AR108"/>
  <c r="AR107"/>
  <c r="AR105"/>
  <c r="AR106"/>
  <c r="AR104"/>
  <c r="AR103"/>
  <c r="AR102"/>
  <c r="AR101"/>
  <c r="AR100"/>
  <c r="AR99"/>
  <c r="AR98"/>
  <c r="AR97"/>
  <c r="AR96"/>
  <c r="AR95"/>
  <c r="AR94"/>
  <c r="AR89"/>
  <c r="AR88"/>
  <c r="AR85"/>
  <c r="AR86"/>
  <c r="AR87"/>
  <c r="AR83"/>
  <c r="AR82"/>
  <c r="AR81"/>
  <c r="AR80"/>
  <c r="AR79"/>
  <c r="AR74"/>
  <c r="AR73"/>
  <c r="AR70"/>
  <c r="AR71"/>
  <c r="AR72"/>
  <c r="AR69"/>
  <c r="AR68"/>
  <c r="AR67"/>
  <c r="AR66"/>
  <c r="AR65"/>
  <c r="AR64"/>
  <c r="AR56"/>
  <c r="AR57"/>
  <c r="AR58"/>
  <c r="AR55"/>
  <c r="AR43"/>
  <c r="AR44"/>
  <c r="AR42"/>
  <c r="AR30"/>
  <c r="AR31"/>
  <c r="AR29"/>
  <c r="AR19"/>
  <c r="AR17"/>
  <c r="AR18"/>
  <c r="AR16"/>
  <c r="AS178" l="1"/>
  <c r="AS179"/>
  <c r="AS180"/>
  <c r="AS181"/>
  <c r="AS182"/>
  <c r="AS183"/>
  <c r="AS184"/>
  <c r="AS185"/>
  <c r="AS186"/>
  <c r="AS187"/>
  <c r="AS159" l="1"/>
  <c r="AS160"/>
  <c r="AS161"/>
  <c r="AS162"/>
  <c r="AS163"/>
  <c r="AS164"/>
  <c r="AS165"/>
  <c r="AS166"/>
  <c r="AS167"/>
  <c r="AS168"/>
  <c r="AS140"/>
  <c r="AS141"/>
  <c r="AS142"/>
  <c r="AS143"/>
  <c r="AS144"/>
  <c r="AS145"/>
  <c r="AS146"/>
  <c r="AS147"/>
  <c r="AS120"/>
  <c r="AS121"/>
  <c r="AS122"/>
  <c r="AS123"/>
  <c r="AS124"/>
  <c r="AS125"/>
  <c r="AS126"/>
  <c r="AS127"/>
  <c r="AS128"/>
  <c r="AS104"/>
  <c r="AS105"/>
  <c r="AS106"/>
  <c r="AS107"/>
  <c r="AS108"/>
  <c r="AS103"/>
  <c r="AS86"/>
  <c r="AS87"/>
  <c r="AS88"/>
  <c r="AS89"/>
  <c r="AS74" l="1"/>
  <c r="AS73"/>
  <c r="AS71"/>
  <c r="AS72"/>
  <c r="AS70"/>
  <c r="AR59"/>
  <c r="AR32"/>
  <c r="AR45"/>
  <c r="AS56"/>
  <c r="AS57"/>
  <c r="AS58"/>
  <c r="AR54"/>
  <c r="AR53"/>
  <c r="AR52"/>
  <c r="AR51"/>
  <c r="AR50"/>
  <c r="AS69"/>
  <c r="AS68"/>
  <c r="AS67"/>
  <c r="AS66"/>
  <c r="AS65"/>
  <c r="AS64"/>
  <c r="AQ45"/>
  <c r="AQ44"/>
  <c r="AS44" s="1"/>
  <c r="AQ43"/>
  <c r="AS43" s="1"/>
  <c r="AQ42"/>
  <c r="AS42" s="1"/>
  <c r="AR41"/>
  <c r="AQ41"/>
  <c r="AR40"/>
  <c r="AQ40"/>
  <c r="AQ39"/>
  <c r="AR38"/>
  <c r="AQ38"/>
  <c r="AR37"/>
  <c r="AQ37"/>
  <c r="AR28"/>
  <c r="AR27"/>
  <c r="AR25"/>
  <c r="AR24"/>
  <c r="AQ32"/>
  <c r="AQ31"/>
  <c r="AQ30"/>
  <c r="AS30" s="1"/>
  <c r="AQ29"/>
  <c r="AQ28"/>
  <c r="AQ27"/>
  <c r="AQ26"/>
  <c r="AQ25"/>
  <c r="AQ24"/>
  <c r="AS177"/>
  <c r="AS176"/>
  <c r="AS175"/>
  <c r="AS174"/>
  <c r="AS173"/>
  <c r="AS158"/>
  <c r="AS157"/>
  <c r="AS156"/>
  <c r="AS155"/>
  <c r="AS154"/>
  <c r="AS153"/>
  <c r="AS148"/>
  <c r="AS139"/>
  <c r="AS138"/>
  <c r="AS137"/>
  <c r="AS136"/>
  <c r="AS135"/>
  <c r="AS134"/>
  <c r="AS133"/>
  <c r="AS119"/>
  <c r="AS118"/>
  <c r="AS117"/>
  <c r="AS116"/>
  <c r="AS115"/>
  <c r="AS114"/>
  <c r="AS113"/>
  <c r="AS102"/>
  <c r="AS101"/>
  <c r="AS100"/>
  <c r="AS99"/>
  <c r="AS98"/>
  <c r="AS97"/>
  <c r="AS96"/>
  <c r="AS95"/>
  <c r="AS94"/>
  <c r="AS85"/>
  <c r="AS83"/>
  <c r="AS82"/>
  <c r="AS81"/>
  <c r="AS80"/>
  <c r="AS79"/>
  <c r="AS55"/>
  <c r="AQ19"/>
  <c r="AS19" s="1"/>
  <c r="AQ18"/>
  <c r="AS18" s="1"/>
  <c r="AQ17"/>
  <c r="AS17" s="1"/>
  <c r="AQ16"/>
  <c r="AS16" s="1"/>
  <c r="AR15"/>
  <c r="AQ15"/>
  <c r="AR14"/>
  <c r="AQ14"/>
  <c r="AR13"/>
  <c r="AQ13"/>
  <c r="AR12"/>
  <c r="AQ12"/>
  <c r="AS59" l="1"/>
  <c r="AS52"/>
  <c r="AS54"/>
  <c r="AS12"/>
  <c r="AS41"/>
  <c r="AS51"/>
  <c r="AS50"/>
  <c r="AS39"/>
  <c r="AS15"/>
  <c r="AS38"/>
  <c r="AS14"/>
  <c r="AS53"/>
  <c r="AS32"/>
  <c r="AS45"/>
  <c r="AS40"/>
  <c r="AS13"/>
  <c r="AS37"/>
  <c r="AS26"/>
  <c r="AS31"/>
  <c r="AS27"/>
  <c r="AS28"/>
  <c r="AS29"/>
  <c r="AS25"/>
  <c r="AS24"/>
</calcChain>
</file>

<file path=xl/sharedStrings.xml><?xml version="1.0" encoding="utf-8"?>
<sst xmlns="http://schemas.openxmlformats.org/spreadsheetml/2006/main" count="924" uniqueCount="120">
  <si>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</si>
  <si>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</si>
  <si>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</si>
  <si>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</si>
  <si>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</si>
  <si>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</si>
  <si>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</si>
  <si>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</si>
  <si>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</si>
  <si>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</si>
  <si>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</si>
  <si>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</si>
  <si>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</si>
  <si>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</si>
  <si>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</si>
  <si>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</si>
  <si>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</si>
  <si>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</si>
  <si>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</si>
  <si>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</si>
  <si>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</si>
  <si>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</si>
  <si>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</si>
  <si>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</si>
  <si>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</si>
  <si>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</si>
  <si>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</si>
  <si>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</si>
  <si>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</si>
  <si>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</si>
  <si>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</si>
  <si>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</si>
  <si>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</si>
  <si>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</si>
  <si>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</si>
  <si>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</si>
  <si>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</si>
  <si>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</si>
  <si>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</si>
  <si>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</si>
  <si>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</si>
  <si>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</si>
  <si>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</si>
  <si>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</si>
  <si>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</si>
  <si>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</si>
  <si>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</si>
  <si>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</si>
  <si>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</si>
  <si>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</si>
  <si>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</si>
  <si>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</si>
  <si>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</si>
  <si>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</si>
  <si>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</si>
  <si>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</si>
  <si>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</si>
  <si>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</si>
  <si>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</si>
  <si>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</si>
  <si>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</si>
  <si>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</si>
  <si>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</si>
  <si>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</si>
  <si>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</si>
  <si>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</si>
  <si>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</si>
  <si>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</si>
  <si>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</si>
  <si>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</si>
  <si>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</si>
  <si>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</si>
  <si>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</si>
  <si>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</si>
  <si>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</si>
  <si>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</si>
  <si>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</si>
  <si>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</si>
  <si>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</si>
  <si>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</si>
  <si>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</si>
  <si>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</si>
  <si>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</si>
  <si>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</si>
  <si>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</si>
  <si>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</si>
  <si>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</si>
  <si>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</si>
  <si>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</si>
  <si>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</si>
  <si>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</si>
  <si>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</si>
  <si>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</si>
  <si>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</si>
  <si>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</si>
  <si>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</si>
  <si>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</si>
  <si>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</si>
  <si>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</si>
  <si>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</si>
  <si>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</si>
  <si>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</si>
  <si>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</si>
  <si>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</si>
  <si>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КР</t>
  </si>
  <si>
    <t>Иностранный язык (английский)</t>
  </si>
  <si>
    <t>МАОУ "Сажинская СОШ им. Героя Советского Союза Чухарева В.Ф."</t>
  </si>
  <si>
    <t>с.Сажино</t>
  </si>
  <si>
    <t>2025-2026</t>
  </si>
  <si>
    <t>ДК</t>
  </si>
  <si>
    <t>ДР</t>
  </si>
  <si>
    <t>УС</t>
  </si>
  <si>
    <t>ВПР</t>
  </si>
  <si>
    <t>ПР</t>
  </si>
  <si>
    <t xml:space="preserve">ПР </t>
  </si>
  <si>
    <t xml:space="preserve"> №__2__</t>
  </si>
  <si>
    <t xml:space="preserve">Приложение 1 к приказу от 08.09.2025г. </t>
  </si>
  <si>
    <t>2</t>
  </si>
  <si>
    <t>Кр</t>
  </si>
  <si>
    <t>ИС</t>
  </si>
</sst>
</file>

<file path=xl/styles.xml><?xml version="1.0" encoding="utf-8"?>
<styleSheet xmlns="http://schemas.openxmlformats.org/spreadsheetml/2006/main">
  <numFmts count="1">
    <numFmt numFmtId="164" formatCode="dd\.mm\.yyyy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14" fontId="19" fillId="0" borderId="0" xfId="0" applyNumberFormat="1" applyFont="1" applyAlignment="1">
      <alignment horizontal="left"/>
    </xf>
    <xf numFmtId="0" fontId="2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workbookViewId="0">
      <selection activeCell="A21" sqref="A21"/>
    </sheetView>
  </sheetViews>
  <sheetFormatPr defaultRowHeight="15"/>
  <cols>
    <col min="1" max="1" width="123.42578125" customWidth="1"/>
  </cols>
  <sheetData>
    <row r="1" spans="1:1" ht="20.25">
      <c r="A1" s="10" t="s">
        <v>52</v>
      </c>
    </row>
    <row r="2" spans="1:1" ht="18.75">
      <c r="A2" s="11"/>
    </row>
    <row r="3" spans="1:1" ht="138.75" customHeight="1">
      <c r="A3" s="12" t="s">
        <v>101</v>
      </c>
    </row>
    <row r="4" spans="1:1" ht="243.75">
      <c r="A4" s="17" t="s">
        <v>92</v>
      </c>
    </row>
    <row r="5" spans="1:1" ht="31.5" customHeight="1">
      <c r="A5" s="12" t="s">
        <v>43</v>
      </c>
    </row>
    <row r="6" spans="1:1" ht="28.5" customHeight="1">
      <c r="A6" s="13" t="s">
        <v>44</v>
      </c>
    </row>
    <row r="7" spans="1:1" ht="19.5" customHeight="1">
      <c r="A7" s="13" t="s">
        <v>45</v>
      </c>
    </row>
    <row r="8" spans="1:1" s="15" customFormat="1" ht="26.25" customHeight="1">
      <c r="A8" s="14" t="s">
        <v>75</v>
      </c>
    </row>
    <row r="9" spans="1:1" s="15" customFormat="1" ht="25.5" customHeight="1">
      <c r="A9" s="14" t="s">
        <v>46</v>
      </c>
    </row>
    <row r="10" spans="1:1" s="15" customFormat="1" ht="39" customHeight="1">
      <c r="A10" s="18" t="s">
        <v>60</v>
      </c>
    </row>
    <row r="11" spans="1:1" s="15" customFormat="1" ht="36.75" customHeight="1">
      <c r="A11" s="18" t="s">
        <v>76</v>
      </c>
    </row>
    <row r="12" spans="1:1" s="15" customFormat="1" ht="18.75">
      <c r="A12" s="14" t="s">
        <v>95</v>
      </c>
    </row>
    <row r="13" spans="1:1" s="15" customFormat="1" ht="37.5">
      <c r="A13" s="16" t="s">
        <v>47</v>
      </c>
    </row>
    <row r="14" spans="1:1" s="15" customFormat="1" ht="18.75">
      <c r="A14" s="18" t="s">
        <v>69</v>
      </c>
    </row>
    <row r="15" spans="1:1" s="15" customFormat="1" ht="18.75">
      <c r="A15" s="14" t="s">
        <v>48</v>
      </c>
    </row>
    <row r="16" spans="1:1" s="15" customFormat="1" ht="18.75">
      <c r="A16" s="18" t="s">
        <v>63</v>
      </c>
    </row>
    <row r="17" spans="1:1" s="15" customFormat="1" ht="18.75">
      <c r="A17" s="14" t="s">
        <v>49</v>
      </c>
    </row>
    <row r="18" spans="1:1" s="15" customFormat="1" ht="37.5">
      <c r="A18" s="18" t="s">
        <v>90</v>
      </c>
    </row>
    <row r="19" spans="1:1" s="15" customFormat="1" ht="18.75">
      <c r="A19" s="16" t="s">
        <v>50</v>
      </c>
    </row>
    <row r="20" spans="1:1" s="15" customFormat="1" ht="37.5">
      <c r="A20" s="18" t="s">
        <v>70</v>
      </c>
    </row>
    <row r="21" spans="1:1" s="15" customFormat="1" ht="37.5">
      <c r="A21" s="14" t="s">
        <v>103</v>
      </c>
    </row>
    <row r="22" spans="1:1" s="15" customFormat="1" ht="18">
      <c r="A22" s="14"/>
    </row>
    <row r="23" spans="1:1" s="15" customFormat="1" ht="150">
      <c r="A23" s="16" t="s">
        <v>102</v>
      </c>
    </row>
    <row r="24" spans="1:1" s="15" customFormat="1" ht="37.5">
      <c r="A24" s="30" t="s">
        <v>72</v>
      </c>
    </row>
    <row r="25" spans="1:1" s="15" customFormat="1" ht="75">
      <c r="A25" s="16" t="s">
        <v>51</v>
      </c>
    </row>
    <row r="26" spans="1:1" s="15" customFormat="1" ht="93.75">
      <c r="A26" s="16" t="s">
        <v>59</v>
      </c>
    </row>
    <row r="27" spans="1:1" s="15" customFormat="1" ht="93.75">
      <c r="A27" s="30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88"/>
  <sheetViews>
    <sheetView tabSelected="1" view="pageBreakPreview" zoomScaleNormal="85" zoomScaleSheetLayoutView="100" workbookViewId="0">
      <selection activeCell="B67" sqref="B67"/>
    </sheetView>
  </sheetViews>
  <sheetFormatPr defaultRowHeight="12.75"/>
  <cols>
    <col min="1" max="1" width="11.5703125" style="1" customWidth="1"/>
    <col min="2" max="2" width="30.710937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.85546875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7" customFormat="1" ht="63" customHeight="1">
      <c r="A1" s="28" t="s">
        <v>116</v>
      </c>
      <c r="B1" s="28"/>
      <c r="C1" s="28"/>
      <c r="D1" s="28"/>
      <c r="E1" s="28" t="s">
        <v>115</v>
      </c>
      <c r="F1" s="28"/>
      <c r="G1" s="85"/>
      <c r="H1" s="28"/>
      <c r="L1" s="87" t="s">
        <v>39</v>
      </c>
      <c r="AC1" s="78"/>
      <c r="AD1" s="78"/>
      <c r="AL1" s="78"/>
      <c r="AM1" s="78"/>
      <c r="AN1" s="78"/>
      <c r="AO1" s="78"/>
      <c r="AP1" s="78"/>
      <c r="AQ1" s="78"/>
      <c r="AR1" s="78"/>
      <c r="AS1" s="78"/>
    </row>
    <row r="2" spans="1:48" ht="21.75" customHeight="1">
      <c r="A2" s="29" t="s">
        <v>56</v>
      </c>
      <c r="B2" s="27" t="s">
        <v>107</v>
      </c>
      <c r="C2" s="88"/>
      <c r="D2" s="81"/>
      <c r="F2" s="85"/>
      <c r="G2" s="86" t="s">
        <v>93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5"/>
      <c r="AM2" s="55"/>
      <c r="AN2" s="55"/>
      <c r="AO2" s="62"/>
      <c r="AP2" s="62"/>
      <c r="AQ2" s="62"/>
      <c r="AR2" s="62"/>
      <c r="AS2" s="62"/>
      <c r="AT2" s="32"/>
      <c r="AU2" s="32"/>
      <c r="AV2" s="32"/>
    </row>
    <row r="3" spans="1:48" ht="40.5" customHeight="1">
      <c r="A3" s="29" t="s">
        <v>65</v>
      </c>
      <c r="B3" s="47" t="s">
        <v>106</v>
      </c>
      <c r="C3" s="32"/>
      <c r="D3" s="81"/>
      <c r="E3" s="31"/>
      <c r="F3" s="31"/>
      <c r="G3" s="151" t="s">
        <v>91</v>
      </c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3"/>
      <c r="X3" s="176" t="s">
        <v>62</v>
      </c>
      <c r="Y3" s="177"/>
      <c r="Z3" s="177"/>
      <c r="AA3" s="177"/>
      <c r="AB3" s="178"/>
      <c r="AC3" s="136" t="s">
        <v>78</v>
      </c>
      <c r="AD3" s="137"/>
      <c r="AE3" s="137"/>
      <c r="AF3" s="137"/>
      <c r="AG3" s="137"/>
      <c r="AH3" s="137"/>
      <c r="AI3" s="137"/>
      <c r="AJ3" s="137"/>
      <c r="AK3" s="137"/>
      <c r="AL3" s="137"/>
      <c r="AM3" s="138"/>
      <c r="AN3" s="149" t="s">
        <v>79</v>
      </c>
      <c r="AO3" s="149"/>
      <c r="AP3" s="58" t="s">
        <v>80</v>
      </c>
      <c r="AQ3" s="58"/>
      <c r="AR3" s="63"/>
      <c r="AS3" s="32"/>
      <c r="AT3" s="32"/>
      <c r="AU3" s="60"/>
      <c r="AV3" s="32"/>
    </row>
    <row r="4" spans="1:48" ht="22.5" customHeight="1">
      <c r="B4" s="150" t="s">
        <v>66</v>
      </c>
      <c r="C4" s="150"/>
      <c r="D4" s="32"/>
      <c r="E4" s="32"/>
      <c r="F4" s="34"/>
      <c r="G4" s="84" t="s">
        <v>82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79" t="s">
        <v>96</v>
      </c>
      <c r="Y4" s="180"/>
      <c r="Z4" s="180"/>
      <c r="AA4" s="180"/>
      <c r="AB4" s="181"/>
      <c r="AC4" s="139"/>
      <c r="AD4" s="140"/>
      <c r="AE4" s="140"/>
      <c r="AF4" s="140"/>
      <c r="AG4" s="140"/>
      <c r="AH4" s="140"/>
      <c r="AI4" s="140"/>
      <c r="AJ4" s="140"/>
      <c r="AK4" s="140"/>
      <c r="AL4" s="140"/>
      <c r="AM4" s="141"/>
      <c r="AN4" s="149"/>
      <c r="AO4" s="149"/>
      <c r="AP4" s="175" t="s">
        <v>81</v>
      </c>
      <c r="AQ4" s="175"/>
      <c r="AU4" s="60"/>
      <c r="AV4" s="32"/>
    </row>
    <row r="5" spans="1:48" ht="42.75" customHeight="1">
      <c r="A5" s="68" t="s">
        <v>67</v>
      </c>
      <c r="B5" s="27" t="s">
        <v>117</v>
      </c>
      <c r="C5" s="37" t="s">
        <v>57</v>
      </c>
      <c r="D5" s="3"/>
      <c r="E5" s="32"/>
      <c r="F5" s="34"/>
      <c r="G5" s="154" t="s">
        <v>83</v>
      </c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82"/>
      <c r="Y5" s="182"/>
      <c r="Z5" s="182"/>
      <c r="AA5" s="182"/>
      <c r="AB5" s="183"/>
      <c r="AC5" s="142"/>
      <c r="AD5" s="143"/>
      <c r="AE5" s="143"/>
      <c r="AF5" s="143"/>
      <c r="AG5" s="143"/>
      <c r="AH5" s="143"/>
      <c r="AI5" s="143"/>
      <c r="AJ5" s="143"/>
      <c r="AK5" s="143"/>
      <c r="AL5" s="143"/>
      <c r="AM5" s="144"/>
      <c r="AN5" s="149"/>
      <c r="AO5" s="149"/>
      <c r="AP5" s="155" t="s">
        <v>65</v>
      </c>
      <c r="AQ5" s="156"/>
      <c r="AU5" s="60"/>
      <c r="AV5" s="32"/>
    </row>
    <row r="6" spans="1:48" ht="35.25" customHeight="1">
      <c r="A6" s="69" t="s">
        <v>68</v>
      </c>
      <c r="B6" s="106">
        <v>45908</v>
      </c>
      <c r="C6" s="37" t="s">
        <v>58</v>
      </c>
      <c r="D6" s="36"/>
      <c r="E6" s="35"/>
      <c r="F6" s="3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7" t="s">
        <v>97</v>
      </c>
      <c r="Y6" s="158"/>
      <c r="Z6" s="158"/>
      <c r="AA6" s="158"/>
      <c r="AB6" s="158"/>
      <c r="AC6" s="71" t="s">
        <v>98</v>
      </c>
      <c r="AD6" s="64"/>
      <c r="AE6" s="64"/>
      <c r="AF6" s="64"/>
      <c r="AG6" s="64"/>
      <c r="AH6" s="55"/>
      <c r="AU6" s="32"/>
      <c r="AV6" s="32"/>
    </row>
    <row r="7" spans="1:48" ht="26.25" customHeight="1">
      <c r="A7" s="145" t="s">
        <v>94</v>
      </c>
      <c r="B7" s="145"/>
      <c r="C7" s="146" t="s">
        <v>108</v>
      </c>
      <c r="D7" s="146"/>
      <c r="E7" s="32"/>
      <c r="F7" s="3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Y7" s="61"/>
      <c r="Z7" s="32"/>
      <c r="AB7" s="61"/>
      <c r="AC7" s="73" t="s">
        <v>100</v>
      </c>
      <c r="AP7" s="54"/>
      <c r="AQ7" s="54"/>
      <c r="AR7" s="54"/>
      <c r="AS7" s="32"/>
    </row>
    <row r="8" spans="1:48" ht="22.5" customHeight="1">
      <c r="A8" s="74"/>
      <c r="B8" s="74"/>
      <c r="C8" s="74"/>
      <c r="D8" s="75"/>
      <c r="E8" s="75"/>
      <c r="F8" s="75"/>
      <c r="G8" s="76"/>
      <c r="H8" s="76"/>
      <c r="I8" s="74"/>
      <c r="J8" s="32"/>
      <c r="K8" s="32"/>
      <c r="X8" s="83"/>
      <c r="Y8" s="32"/>
      <c r="Z8" s="53"/>
      <c r="AA8" s="53"/>
      <c r="AB8" s="53"/>
      <c r="AC8" s="70" t="s">
        <v>99</v>
      </c>
      <c r="AD8" s="54"/>
      <c r="AE8" s="54"/>
      <c r="AF8" s="54"/>
      <c r="AG8" s="54"/>
      <c r="AH8" s="54"/>
      <c r="AI8" s="54"/>
      <c r="AJ8" s="54"/>
      <c r="AK8" s="89"/>
      <c r="AL8" s="72"/>
      <c r="AM8" s="54"/>
      <c r="AN8" s="54"/>
      <c r="AO8" s="54"/>
      <c r="AP8" s="54"/>
      <c r="AQ8" s="54"/>
      <c r="AR8" s="54"/>
      <c r="AS8" s="55"/>
    </row>
    <row r="9" spans="1:48" s="2" customFormat="1" ht="120.75" customHeight="1">
      <c r="A9" s="162" t="s">
        <v>15</v>
      </c>
      <c r="B9" s="162"/>
      <c r="C9" s="162"/>
      <c r="D9" s="162"/>
      <c r="E9" s="184" t="s">
        <v>40</v>
      </c>
      <c r="F9" s="184"/>
      <c r="G9" s="184"/>
      <c r="H9" s="184"/>
      <c r="I9" s="184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59" t="s">
        <v>20</v>
      </c>
      <c r="AR9" s="159" t="s">
        <v>22</v>
      </c>
      <c r="AS9" s="164" t="s">
        <v>21</v>
      </c>
    </row>
    <row r="10" spans="1:48" s="2" customFormat="1" ht="21.75" customHeight="1">
      <c r="A10" s="113" t="s">
        <v>0</v>
      </c>
      <c r="B10" s="115"/>
      <c r="C10" s="160" t="s">
        <v>61</v>
      </c>
      <c r="D10" s="22" t="s">
        <v>18</v>
      </c>
      <c r="E10" s="123" t="s">
        <v>1</v>
      </c>
      <c r="F10" s="123"/>
      <c r="G10" s="123"/>
      <c r="H10" s="123"/>
      <c r="I10" s="123" t="s">
        <v>2</v>
      </c>
      <c r="J10" s="123"/>
      <c r="K10" s="123"/>
      <c r="L10" s="123"/>
      <c r="M10" s="123" t="s">
        <v>3</v>
      </c>
      <c r="N10" s="123"/>
      <c r="O10" s="123"/>
      <c r="P10" s="123"/>
      <c r="Q10" s="123" t="s">
        <v>4</v>
      </c>
      <c r="R10" s="123"/>
      <c r="S10" s="123"/>
      <c r="T10" s="123"/>
      <c r="U10" s="123" t="s">
        <v>5</v>
      </c>
      <c r="V10" s="123"/>
      <c r="W10" s="123"/>
      <c r="X10" s="123" t="s">
        <v>6</v>
      </c>
      <c r="Y10" s="123"/>
      <c r="Z10" s="123"/>
      <c r="AA10" s="123"/>
      <c r="AB10" s="123" t="s">
        <v>7</v>
      </c>
      <c r="AC10" s="123"/>
      <c r="AD10" s="123"/>
      <c r="AE10" s="123" t="s">
        <v>8</v>
      </c>
      <c r="AF10" s="123"/>
      <c r="AG10" s="123"/>
      <c r="AH10" s="123"/>
      <c r="AI10" s="123"/>
      <c r="AJ10" s="123" t="s">
        <v>9</v>
      </c>
      <c r="AK10" s="123"/>
      <c r="AL10" s="123"/>
      <c r="AM10" s="123" t="s">
        <v>10</v>
      </c>
      <c r="AN10" s="123"/>
      <c r="AO10" s="123"/>
      <c r="AP10" s="123"/>
      <c r="AQ10" s="159"/>
      <c r="AR10" s="159"/>
      <c r="AS10" s="164"/>
    </row>
    <row r="11" spans="1:48" s="6" customFormat="1" ht="11.25" customHeight="1">
      <c r="A11" s="116"/>
      <c r="B11" s="118"/>
      <c r="C11" s="161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59"/>
      <c r="AR11" s="159"/>
      <c r="AS11" s="164"/>
    </row>
    <row r="12" spans="1:48" s="6" customFormat="1" ht="11.25" customHeight="1">
      <c r="A12" s="134" t="s">
        <v>77</v>
      </c>
      <c r="B12" s="91" t="s">
        <v>13</v>
      </c>
      <c r="C12" s="38">
        <v>1</v>
      </c>
      <c r="D12" s="9"/>
      <c r="E12" s="5"/>
      <c r="F12" s="5"/>
      <c r="G12" s="5"/>
      <c r="H12" s="5"/>
      <c r="I12" s="5"/>
      <c r="J12" s="5"/>
      <c r="K12" s="185" t="s">
        <v>110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185" t="s">
        <v>110</v>
      </c>
      <c r="AJ12" s="5"/>
      <c r="AK12" s="5"/>
      <c r="AL12" s="5"/>
      <c r="AM12" s="5"/>
      <c r="AN12" s="5"/>
      <c r="AO12" s="5"/>
      <c r="AP12" s="5"/>
      <c r="AQ12" s="39">
        <f>COUNTA(E12:AP12)</f>
        <v>2</v>
      </c>
      <c r="AR12" s="3">
        <f>33*5</f>
        <v>165</v>
      </c>
      <c r="AS12" s="40">
        <f>AQ12/AR12</f>
        <v>1.2121212121212121E-2</v>
      </c>
    </row>
    <row r="13" spans="1:48" ht="12.75" customHeight="1">
      <c r="A13" s="135"/>
      <c r="B13" s="91" t="s">
        <v>11</v>
      </c>
      <c r="C13" s="38">
        <v>1</v>
      </c>
      <c r="D13" s="24"/>
      <c r="E13" s="4"/>
      <c r="F13" s="4"/>
      <c r="G13" s="4"/>
      <c r="H13" s="4"/>
      <c r="I13" s="4"/>
      <c r="J13" s="26"/>
      <c r="K13" s="4"/>
      <c r="L13" s="96" t="s">
        <v>110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96" t="s">
        <v>110</v>
      </c>
      <c r="AK13" s="4"/>
      <c r="AL13" s="4"/>
      <c r="AM13" s="7"/>
      <c r="AN13" s="7"/>
      <c r="AO13" s="7"/>
      <c r="AP13" s="7"/>
      <c r="AQ13" s="39">
        <f t="shared" ref="AQ13" si="0">COUNTA(E13:AP13)</f>
        <v>2</v>
      </c>
      <c r="AR13" s="3">
        <f t="shared" ref="AR13:AR14" si="1">33*4</f>
        <v>132</v>
      </c>
      <c r="AS13" s="40">
        <f t="shared" ref="AS13:AS19" si="2">AQ13/AR13</f>
        <v>1.5151515151515152E-2</v>
      </c>
    </row>
    <row r="14" spans="1:48" ht="12.75" customHeight="1">
      <c r="A14" s="135"/>
      <c r="B14" s="91" t="s">
        <v>16</v>
      </c>
      <c r="C14" s="38">
        <v>1</v>
      </c>
      <c r="D14" s="24"/>
      <c r="E14" s="4"/>
      <c r="F14" s="4"/>
      <c r="H14" s="4"/>
      <c r="I14" s="4"/>
      <c r="J14" s="96" t="s">
        <v>110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96" t="s">
        <v>110</v>
      </c>
      <c r="AI14" s="4"/>
      <c r="AJ14" s="4"/>
      <c r="AK14" s="4"/>
      <c r="AL14" s="4"/>
      <c r="AM14" s="7"/>
      <c r="AN14" s="7"/>
      <c r="AO14" s="7"/>
      <c r="AP14" s="7"/>
      <c r="AQ14" s="39">
        <f>COUNTA(E14:AP14)</f>
        <v>2</v>
      </c>
      <c r="AR14" s="3">
        <f t="shared" si="1"/>
        <v>132</v>
      </c>
      <c r="AS14" s="40">
        <f t="shared" si="2"/>
        <v>1.5151515151515152E-2</v>
      </c>
    </row>
    <row r="15" spans="1:48" ht="12.75" customHeight="1">
      <c r="A15" s="135"/>
      <c r="B15" s="91" t="s">
        <v>17</v>
      </c>
      <c r="C15" s="38">
        <v>1</v>
      </c>
      <c r="D15" s="24"/>
      <c r="E15" s="4"/>
      <c r="F15" s="4"/>
      <c r="G15" s="26"/>
      <c r="H15" s="4"/>
      <c r="I15" s="4"/>
      <c r="J15" s="96" t="s">
        <v>110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96" t="s">
        <v>110</v>
      </c>
      <c r="AJ15" s="4"/>
      <c r="AK15" s="4"/>
      <c r="AL15" s="4"/>
      <c r="AM15" s="7"/>
      <c r="AN15" s="7"/>
      <c r="AO15" s="7"/>
      <c r="AP15" s="7"/>
      <c r="AQ15" s="39">
        <f t="shared" ref="AQ15:AQ19" si="3">COUNTA(E15:AP15)</f>
        <v>2</v>
      </c>
      <c r="AR15" s="3">
        <f t="shared" ref="AR15" si="4">33*2</f>
        <v>66</v>
      </c>
      <c r="AS15" s="40">
        <f t="shared" si="2"/>
        <v>3.0303030303030304E-2</v>
      </c>
    </row>
    <row r="16" spans="1:48" ht="12.75" customHeight="1">
      <c r="A16" s="135"/>
      <c r="B16" s="91" t="s">
        <v>53</v>
      </c>
      <c r="C16" s="38">
        <v>1</v>
      </c>
      <c r="D16" s="24"/>
      <c r="E16" s="4"/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96" t="s">
        <v>104</v>
      </c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3"/>
        <v>1</v>
      </c>
      <c r="AR16" s="3">
        <f>33*1</f>
        <v>33</v>
      </c>
      <c r="AS16" s="40">
        <f t="shared" si="2"/>
        <v>3.0303030303030304E-2</v>
      </c>
    </row>
    <row r="17" spans="1:45" ht="12.75" customHeight="1">
      <c r="A17" s="135"/>
      <c r="B17" s="91" t="s">
        <v>54</v>
      </c>
      <c r="C17" s="38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96" t="s">
        <v>104</v>
      </c>
      <c r="AJ17" s="26"/>
      <c r="AK17" s="26"/>
      <c r="AL17" s="4"/>
      <c r="AM17" s="7"/>
      <c r="AN17" s="7"/>
      <c r="AO17" s="7"/>
      <c r="AP17" s="7"/>
      <c r="AQ17" s="39">
        <f t="shared" si="3"/>
        <v>1</v>
      </c>
      <c r="AR17" s="3">
        <f t="shared" ref="AR17:AR18" si="5">33*1</f>
        <v>33</v>
      </c>
      <c r="AS17" s="40">
        <f t="shared" si="2"/>
        <v>3.0303030303030304E-2</v>
      </c>
    </row>
    <row r="18" spans="1:45" ht="12.75" customHeight="1">
      <c r="A18" s="135"/>
      <c r="B18" s="91" t="s">
        <v>55</v>
      </c>
      <c r="C18" s="38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96" t="s">
        <v>110</v>
      </c>
      <c r="AK18" s="26"/>
      <c r="AL18" s="4"/>
      <c r="AM18" s="7"/>
      <c r="AN18" s="7"/>
      <c r="AO18" s="7"/>
      <c r="AP18" s="7"/>
      <c r="AQ18" s="39">
        <f t="shared" si="3"/>
        <v>1</v>
      </c>
      <c r="AR18" s="3">
        <f t="shared" si="5"/>
        <v>33</v>
      </c>
      <c r="AS18" s="40">
        <f t="shared" si="2"/>
        <v>3.0303030303030304E-2</v>
      </c>
    </row>
    <row r="19" spans="1:45" ht="12.75" customHeight="1">
      <c r="A19" s="135"/>
      <c r="B19" s="90" t="s">
        <v>71</v>
      </c>
      <c r="C19" s="38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96" t="s">
        <v>113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96" t="s">
        <v>113</v>
      </c>
      <c r="AK19" s="26"/>
      <c r="AL19" s="4"/>
      <c r="AM19" s="7"/>
      <c r="AN19" s="7"/>
      <c r="AO19" s="7"/>
      <c r="AP19" s="7"/>
      <c r="AQ19" s="39">
        <f t="shared" si="3"/>
        <v>2</v>
      </c>
      <c r="AR19" s="3">
        <f>33*3</f>
        <v>99</v>
      </c>
      <c r="AS19" s="40">
        <f t="shared" si="2"/>
        <v>2.0202020202020204E-2</v>
      </c>
    </row>
    <row r="20" spans="1:45" s="44" customFormat="1" ht="27" customHeight="1">
      <c r="A20" s="147"/>
      <c r="B20" s="147"/>
      <c r="C20" s="147"/>
      <c r="D20" s="147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6"/>
      <c r="AN20" s="66"/>
      <c r="AO20" s="66"/>
      <c r="AP20" s="66"/>
      <c r="AQ20" s="66"/>
      <c r="AR20" s="66"/>
      <c r="AS20" s="66"/>
    </row>
    <row r="21" spans="1:45" s="2" customFormat="1" ht="111.75" customHeight="1">
      <c r="A21" s="162" t="s">
        <v>14</v>
      </c>
      <c r="B21" s="162"/>
      <c r="C21" s="162"/>
      <c r="D21" s="162"/>
      <c r="E21" s="124" t="s">
        <v>40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6"/>
      <c r="AQ21" s="159" t="s">
        <v>20</v>
      </c>
      <c r="AR21" s="159" t="s">
        <v>22</v>
      </c>
      <c r="AS21" s="164" t="s">
        <v>21</v>
      </c>
    </row>
    <row r="22" spans="1:45" s="2" customFormat="1" ht="21.75" customHeight="1">
      <c r="A22" s="113" t="s">
        <v>0</v>
      </c>
      <c r="B22" s="115"/>
      <c r="C22" s="160" t="s">
        <v>61</v>
      </c>
      <c r="D22" s="22" t="s">
        <v>18</v>
      </c>
      <c r="E22" s="123" t="s">
        <v>1</v>
      </c>
      <c r="F22" s="123"/>
      <c r="G22" s="123"/>
      <c r="H22" s="123"/>
      <c r="I22" s="123" t="s">
        <v>2</v>
      </c>
      <c r="J22" s="123"/>
      <c r="K22" s="123"/>
      <c r="L22" s="123"/>
      <c r="M22" s="123" t="s">
        <v>3</v>
      </c>
      <c r="N22" s="123"/>
      <c r="O22" s="123"/>
      <c r="P22" s="123"/>
      <c r="Q22" s="123" t="s">
        <v>4</v>
      </c>
      <c r="R22" s="123"/>
      <c r="S22" s="123"/>
      <c r="T22" s="123"/>
      <c r="U22" s="123" t="s">
        <v>5</v>
      </c>
      <c r="V22" s="123"/>
      <c r="W22" s="123"/>
      <c r="X22" s="123" t="s">
        <v>6</v>
      </c>
      <c r="Y22" s="123"/>
      <c r="Z22" s="123"/>
      <c r="AA22" s="123"/>
      <c r="AB22" s="123" t="s">
        <v>7</v>
      </c>
      <c r="AC22" s="123"/>
      <c r="AD22" s="123"/>
      <c r="AE22" s="123" t="s">
        <v>8</v>
      </c>
      <c r="AF22" s="123"/>
      <c r="AG22" s="123"/>
      <c r="AH22" s="123"/>
      <c r="AI22" s="123"/>
      <c r="AJ22" s="123" t="s">
        <v>9</v>
      </c>
      <c r="AK22" s="123"/>
      <c r="AL22" s="123"/>
      <c r="AM22" s="123" t="s">
        <v>10</v>
      </c>
      <c r="AN22" s="123"/>
      <c r="AO22" s="123"/>
      <c r="AP22" s="123"/>
      <c r="AQ22" s="159"/>
      <c r="AR22" s="159"/>
      <c r="AS22" s="164"/>
    </row>
    <row r="23" spans="1:45" s="6" customFormat="1" ht="11.25" customHeight="1">
      <c r="A23" s="116"/>
      <c r="B23" s="118"/>
      <c r="C23" s="161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59"/>
      <c r="AR23" s="159"/>
      <c r="AS23" s="164"/>
    </row>
    <row r="24" spans="1:45" ht="12.75" customHeight="1">
      <c r="A24" s="134" t="s">
        <v>25</v>
      </c>
      <c r="B24" s="91" t="s">
        <v>13</v>
      </c>
      <c r="C24" s="38">
        <v>2</v>
      </c>
      <c r="D24" s="45"/>
      <c r="E24" s="25"/>
      <c r="F24" s="42"/>
      <c r="G24" s="98" t="s">
        <v>110</v>
      </c>
      <c r="H24" s="42"/>
      <c r="I24" s="42"/>
      <c r="J24" s="42"/>
      <c r="K24" s="98" t="s">
        <v>104</v>
      </c>
      <c r="L24" s="42"/>
      <c r="M24" s="42"/>
      <c r="N24" s="42"/>
      <c r="O24" s="42"/>
      <c r="P24" s="42"/>
      <c r="Q24" s="25"/>
      <c r="R24" s="25"/>
      <c r="S24" s="97" t="s">
        <v>104</v>
      </c>
      <c r="T24" s="25"/>
      <c r="U24" s="25"/>
      <c r="V24" s="97" t="s">
        <v>104</v>
      </c>
      <c r="W24" s="25"/>
      <c r="X24" s="25"/>
      <c r="Y24" s="25"/>
      <c r="Z24" s="97" t="s">
        <v>113</v>
      </c>
      <c r="AA24" s="25"/>
      <c r="AB24" s="25"/>
      <c r="AC24" s="25"/>
      <c r="AD24" s="25"/>
      <c r="AE24" s="97" t="s">
        <v>104</v>
      </c>
      <c r="AF24" s="25"/>
      <c r="AG24" s="97" t="s">
        <v>104</v>
      </c>
      <c r="AH24" s="25"/>
      <c r="AI24" s="25"/>
      <c r="AJ24" s="25"/>
      <c r="AK24" s="97" t="s">
        <v>104</v>
      </c>
      <c r="AL24" s="25"/>
      <c r="AM24" s="42"/>
      <c r="AN24" s="42"/>
      <c r="AO24" s="42"/>
      <c r="AP24" s="42"/>
      <c r="AQ24" s="39">
        <f>COUNTA(E24:AP24)</f>
        <v>8</v>
      </c>
      <c r="AR24" s="3">
        <f>34*5</f>
        <v>170</v>
      </c>
      <c r="AS24" s="40">
        <f>AQ24/AR24</f>
        <v>4.7058823529411764E-2</v>
      </c>
    </row>
    <row r="25" spans="1:45">
      <c r="A25" s="135"/>
      <c r="B25" s="91" t="s">
        <v>11</v>
      </c>
      <c r="C25" s="38">
        <v>2</v>
      </c>
      <c r="D25" s="45"/>
      <c r="E25" s="25"/>
      <c r="F25" s="98" t="s">
        <v>110</v>
      </c>
      <c r="G25" s="42"/>
      <c r="H25" s="42"/>
      <c r="I25" s="42"/>
      <c r="J25" s="42"/>
      <c r="K25" s="42"/>
      <c r="L25" s="98" t="s">
        <v>104</v>
      </c>
      <c r="M25" s="42"/>
      <c r="N25" s="42"/>
      <c r="O25" s="98" t="s">
        <v>104</v>
      </c>
      <c r="P25" s="42"/>
      <c r="Q25" s="25"/>
      <c r="R25" s="26"/>
      <c r="S25" s="26"/>
      <c r="T25" s="96" t="s">
        <v>104</v>
      </c>
      <c r="U25" s="25"/>
      <c r="V25" s="26"/>
      <c r="W25" s="26"/>
      <c r="X25" s="25"/>
      <c r="Y25" s="96" t="s">
        <v>104</v>
      </c>
      <c r="Z25" s="26"/>
      <c r="AA25" s="26"/>
      <c r="AB25" s="97" t="s">
        <v>104</v>
      </c>
      <c r="AC25" s="26"/>
      <c r="AD25" s="26"/>
      <c r="AE25" s="25"/>
      <c r="AF25" s="25"/>
      <c r="AG25" s="96" t="s">
        <v>104</v>
      </c>
      <c r="AH25" s="26"/>
      <c r="AI25" s="26"/>
      <c r="AJ25" s="97" t="s">
        <v>104</v>
      </c>
      <c r="AK25" s="26"/>
      <c r="AL25" s="26"/>
      <c r="AM25" s="42"/>
      <c r="AN25" s="42"/>
      <c r="AO25" s="42"/>
      <c r="AP25" s="42"/>
      <c r="AQ25" s="39">
        <f t="shared" ref="AQ25" si="6">COUNTA(E25:AP25)</f>
        <v>8</v>
      </c>
      <c r="AR25" s="3">
        <f>34*4</f>
        <v>136</v>
      </c>
      <c r="AS25" s="40">
        <f t="shared" ref="AS25:AS32" si="7">AQ25/AR25</f>
        <v>5.8823529411764705E-2</v>
      </c>
    </row>
    <row r="26" spans="1:45" ht="12.75" customHeight="1">
      <c r="A26" s="135"/>
      <c r="B26" s="91" t="s">
        <v>16</v>
      </c>
      <c r="C26" s="38">
        <v>2</v>
      </c>
      <c r="D26" s="45"/>
      <c r="E26" s="25"/>
      <c r="F26" s="25"/>
      <c r="G26" s="25"/>
      <c r="H26" s="96" t="s">
        <v>114</v>
      </c>
      <c r="I26" s="44"/>
      <c r="J26" s="25"/>
      <c r="K26" s="97" t="s">
        <v>113</v>
      </c>
      <c r="L26" s="25"/>
      <c r="M26" s="25"/>
      <c r="N26" s="25"/>
      <c r="O26" s="25"/>
      <c r="P26" s="25"/>
      <c r="Q26" s="25"/>
      <c r="R26" s="26"/>
      <c r="S26" s="96" t="s">
        <v>113</v>
      </c>
      <c r="T26" s="26"/>
      <c r="U26" s="25"/>
      <c r="V26" s="26"/>
      <c r="W26" s="96" t="s">
        <v>113</v>
      </c>
      <c r="X26" s="25"/>
      <c r="Y26" s="26"/>
      <c r="Z26" s="26"/>
      <c r="AA26" s="26"/>
      <c r="AB26" s="26"/>
      <c r="AC26" s="96" t="s">
        <v>113</v>
      </c>
      <c r="AD26" s="25"/>
      <c r="AE26" s="25"/>
      <c r="AF26" s="97" t="s">
        <v>113</v>
      </c>
      <c r="AG26" s="25"/>
      <c r="AH26" s="98" t="s">
        <v>113</v>
      </c>
      <c r="AI26" s="42"/>
      <c r="AJ26" s="42"/>
      <c r="AK26" s="96" t="s">
        <v>113</v>
      </c>
      <c r="AL26" s="26"/>
      <c r="AM26" s="42"/>
      <c r="AN26" s="42"/>
      <c r="AO26" s="42"/>
      <c r="AP26" s="42"/>
      <c r="AQ26" s="39">
        <f>COUNTA(E26:AP26)</f>
        <v>8</v>
      </c>
      <c r="AR26" s="3">
        <v>102</v>
      </c>
      <c r="AS26" s="40">
        <f t="shared" si="7"/>
        <v>7.8431372549019607E-2</v>
      </c>
    </row>
    <row r="27" spans="1:45">
      <c r="A27" s="135"/>
      <c r="B27" s="91" t="s">
        <v>17</v>
      </c>
      <c r="C27" s="38">
        <v>2</v>
      </c>
      <c r="D27" s="45"/>
      <c r="E27" s="25"/>
      <c r="F27" s="26"/>
      <c r="G27" s="26"/>
      <c r="H27" s="26"/>
      <c r="I27" s="97" t="s">
        <v>113</v>
      </c>
      <c r="J27" s="26"/>
      <c r="K27" s="26"/>
      <c r="L27" s="26"/>
      <c r="M27" s="25"/>
      <c r="N27" s="26"/>
      <c r="O27" s="26"/>
      <c r="P27" s="26"/>
      <c r="Q27" s="26"/>
      <c r="R27" s="26"/>
      <c r="S27" s="26"/>
      <c r="T27" s="26"/>
      <c r="U27" s="25"/>
      <c r="V27" s="96" t="s">
        <v>113</v>
      </c>
      <c r="W27" s="26"/>
      <c r="X27" s="25"/>
      <c r="Y27" s="26"/>
      <c r="Z27" s="26"/>
      <c r="AA27" s="26"/>
      <c r="AB27" s="26"/>
      <c r="AC27" s="26"/>
      <c r="AD27" s="26"/>
      <c r="AE27" s="25"/>
      <c r="AF27" s="25"/>
      <c r="AG27" s="42"/>
      <c r="AH27" s="42"/>
      <c r="AI27" s="42"/>
      <c r="AJ27" s="42"/>
      <c r="AK27" s="96" t="s">
        <v>113</v>
      </c>
      <c r="AL27" s="26"/>
      <c r="AM27" s="42"/>
      <c r="AN27" s="42"/>
      <c r="AO27" s="42"/>
      <c r="AP27" s="42"/>
      <c r="AQ27" s="39">
        <f t="shared" ref="AQ27:AQ32" si="8">COUNTA(E27:AP27)</f>
        <v>3</v>
      </c>
      <c r="AR27" s="3">
        <f>34*2</f>
        <v>68</v>
      </c>
      <c r="AS27" s="40">
        <f t="shared" si="7"/>
        <v>4.4117647058823532E-2</v>
      </c>
    </row>
    <row r="28" spans="1:45" ht="12.75" customHeight="1">
      <c r="A28" s="135"/>
      <c r="B28" s="94" t="s">
        <v>105</v>
      </c>
      <c r="C28" s="38">
        <v>2</v>
      </c>
      <c r="D28" s="45"/>
      <c r="E28" s="25"/>
      <c r="F28" s="26"/>
      <c r="G28" s="26"/>
      <c r="H28" s="26"/>
      <c r="I28" s="25"/>
      <c r="J28" s="26"/>
      <c r="K28" s="26"/>
      <c r="L28" s="26"/>
      <c r="M28" s="25"/>
      <c r="N28" s="26"/>
      <c r="O28" s="26"/>
      <c r="P28" s="26"/>
      <c r="Q28" s="25"/>
      <c r="R28" s="96" t="s">
        <v>104</v>
      </c>
      <c r="S28" s="26"/>
      <c r="T28" s="26"/>
      <c r="U28" s="25"/>
      <c r="V28" s="26"/>
      <c r="W28" s="26"/>
      <c r="X28" s="25"/>
      <c r="Y28" s="26"/>
      <c r="Z28" s="96" t="s">
        <v>104</v>
      </c>
      <c r="AA28" s="26"/>
      <c r="AB28" s="25"/>
      <c r="AC28" s="26"/>
      <c r="AD28" s="42"/>
      <c r="AE28" s="97" t="s">
        <v>104</v>
      </c>
      <c r="AF28" s="25"/>
      <c r="AG28" s="26"/>
      <c r="AH28" s="26"/>
      <c r="AI28" s="42"/>
      <c r="AJ28" s="25"/>
      <c r="AK28" s="96" t="s">
        <v>104</v>
      </c>
      <c r="AL28" s="26"/>
      <c r="AM28" s="42"/>
      <c r="AN28" s="42"/>
      <c r="AO28" s="42"/>
      <c r="AP28" s="42"/>
      <c r="AQ28" s="39">
        <f t="shared" si="8"/>
        <v>4</v>
      </c>
      <c r="AR28" s="3">
        <f t="shared" ref="AR28" si="9">34*2</f>
        <v>68</v>
      </c>
      <c r="AS28" s="40">
        <f t="shared" si="7"/>
        <v>5.8823529411764705E-2</v>
      </c>
    </row>
    <row r="29" spans="1:45" ht="12.75" customHeight="1">
      <c r="A29" s="135"/>
      <c r="B29" s="91" t="s">
        <v>53</v>
      </c>
      <c r="C29" s="38">
        <v>2</v>
      </c>
      <c r="D29" s="45"/>
      <c r="E29" s="25"/>
      <c r="F29" s="26"/>
      <c r="G29" s="26"/>
      <c r="H29" s="26"/>
      <c r="I29" s="25"/>
      <c r="J29" s="26"/>
      <c r="K29" s="26"/>
      <c r="L29" s="26"/>
      <c r="M29" s="25"/>
      <c r="N29" s="26"/>
      <c r="O29" s="26"/>
      <c r="P29" s="26"/>
      <c r="Q29" s="97" t="s">
        <v>113</v>
      </c>
      <c r="R29" s="26"/>
      <c r="S29" s="26"/>
      <c r="T29" s="26"/>
      <c r="U29" s="25"/>
      <c r="V29" s="26"/>
      <c r="W29" s="26"/>
      <c r="X29" s="25"/>
      <c r="Y29" s="26"/>
      <c r="Z29" s="26"/>
      <c r="AA29" s="42"/>
      <c r="AB29" s="25"/>
      <c r="AC29" s="26"/>
      <c r="AD29" s="26"/>
      <c r="AE29" s="25"/>
      <c r="AF29" s="25"/>
      <c r="AG29" s="26"/>
      <c r="AH29" s="26"/>
      <c r="AI29" s="96" t="s">
        <v>113</v>
      </c>
      <c r="AJ29" s="42"/>
      <c r="AK29" s="26"/>
      <c r="AL29" s="26"/>
      <c r="AM29" s="42"/>
      <c r="AN29" s="42"/>
      <c r="AO29" s="42"/>
      <c r="AP29" s="42"/>
      <c r="AQ29" s="39">
        <f t="shared" si="8"/>
        <v>2</v>
      </c>
      <c r="AR29" s="3">
        <f>34*1</f>
        <v>34</v>
      </c>
      <c r="AS29" s="40">
        <f t="shared" si="7"/>
        <v>5.8823529411764705E-2</v>
      </c>
    </row>
    <row r="30" spans="1:45" s="2" customFormat="1" ht="16.5" customHeight="1">
      <c r="A30" s="135"/>
      <c r="B30" s="91" t="s">
        <v>54</v>
      </c>
      <c r="C30" s="38">
        <v>2</v>
      </c>
      <c r="D30" s="41"/>
      <c r="E30" s="25"/>
      <c r="F30" s="25"/>
      <c r="G30" s="25"/>
      <c r="H30" s="97" t="s">
        <v>109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97" t="s">
        <v>104</v>
      </c>
      <c r="AJ30" s="25"/>
      <c r="AK30" s="25"/>
      <c r="AL30" s="25"/>
      <c r="AM30" s="25"/>
      <c r="AN30" s="25"/>
      <c r="AO30" s="25"/>
      <c r="AP30" s="25"/>
      <c r="AQ30" s="39">
        <f t="shared" si="8"/>
        <v>2</v>
      </c>
      <c r="AR30" s="3">
        <f t="shared" ref="AR30:AR31" si="10">34*1</f>
        <v>34</v>
      </c>
      <c r="AS30" s="40">
        <f t="shared" si="7"/>
        <v>5.8823529411764705E-2</v>
      </c>
    </row>
    <row r="31" spans="1:45">
      <c r="A31" s="135"/>
      <c r="B31" s="91" t="s">
        <v>55</v>
      </c>
      <c r="C31" s="38">
        <v>2</v>
      </c>
      <c r="D31" s="45"/>
      <c r="E31" s="25"/>
      <c r="F31" s="25"/>
      <c r="G31" s="25"/>
      <c r="H31" s="26"/>
      <c r="I31" s="4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97" t="s">
        <v>113</v>
      </c>
      <c r="AL31" s="25"/>
      <c r="AM31" s="42"/>
      <c r="AN31" s="42"/>
      <c r="AO31" s="42"/>
      <c r="AP31" s="42"/>
      <c r="AQ31" s="39">
        <f t="shared" si="8"/>
        <v>1</v>
      </c>
      <c r="AR31" s="3">
        <f t="shared" si="10"/>
        <v>34</v>
      </c>
      <c r="AS31" s="40">
        <f t="shared" si="7"/>
        <v>2.9411764705882353E-2</v>
      </c>
    </row>
    <row r="32" spans="1:45" ht="12.75" customHeight="1">
      <c r="A32" s="135"/>
      <c r="B32" s="90" t="s">
        <v>71</v>
      </c>
      <c r="C32" s="38">
        <v>2</v>
      </c>
      <c r="D32" s="45"/>
      <c r="E32" s="25"/>
      <c r="F32" s="26"/>
      <c r="G32" s="26"/>
      <c r="H32" s="105" t="s">
        <v>113</v>
      </c>
      <c r="I32" s="26"/>
      <c r="J32" s="26"/>
      <c r="K32" s="26"/>
      <c r="L32" s="26"/>
      <c r="M32" s="25"/>
      <c r="N32" s="26"/>
      <c r="O32" s="26"/>
      <c r="P32" s="26"/>
      <c r="Q32" s="25"/>
      <c r="R32" s="26"/>
      <c r="S32" s="96" t="s">
        <v>113</v>
      </c>
      <c r="T32" s="26"/>
      <c r="U32" s="25"/>
      <c r="V32" s="26"/>
      <c r="W32" s="26"/>
      <c r="X32" s="25"/>
      <c r="Y32" s="26"/>
      <c r="Z32" s="26"/>
      <c r="AA32" s="26"/>
      <c r="AB32" s="42"/>
      <c r="AC32" s="42"/>
      <c r="AD32" s="42"/>
      <c r="AE32" s="25"/>
      <c r="AF32" s="25"/>
      <c r="AG32" s="26"/>
      <c r="AH32" s="26"/>
      <c r="AI32" s="26"/>
      <c r="AJ32" s="97" t="s">
        <v>113</v>
      </c>
      <c r="AK32" s="26"/>
      <c r="AL32" s="26"/>
      <c r="AM32" s="42"/>
      <c r="AN32" s="42"/>
      <c r="AO32" s="42"/>
      <c r="AP32" s="42"/>
      <c r="AQ32" s="39">
        <f t="shared" si="8"/>
        <v>3</v>
      </c>
      <c r="AR32" s="3">
        <f>34*2</f>
        <v>68</v>
      </c>
      <c r="AS32" s="40">
        <f t="shared" si="7"/>
        <v>4.4117647058823532E-2</v>
      </c>
    </row>
    <row r="33" spans="1:45" s="44" customFormat="1" ht="27" customHeight="1">
      <c r="A33" s="66"/>
      <c r="B33" s="67"/>
      <c r="C33" s="67"/>
      <c r="D33" s="6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6"/>
      <c r="AN33" s="66"/>
      <c r="AO33" s="66"/>
      <c r="AP33" s="66"/>
      <c r="AQ33" s="66"/>
      <c r="AR33" s="66"/>
      <c r="AS33" s="66"/>
    </row>
    <row r="34" spans="1:45" s="44" customFormat="1" ht="114" customHeight="1">
      <c r="A34" s="127" t="s">
        <v>23</v>
      </c>
      <c r="B34" s="127"/>
      <c r="C34" s="127"/>
      <c r="D34" s="127"/>
      <c r="E34" s="124" t="s">
        <v>40</v>
      </c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6"/>
      <c r="AQ34" s="159" t="s">
        <v>20</v>
      </c>
      <c r="AR34" s="159" t="s">
        <v>22</v>
      </c>
      <c r="AS34" s="164" t="s">
        <v>21</v>
      </c>
    </row>
    <row r="35" spans="1:45" s="2" customFormat="1">
      <c r="A35" s="113" t="s">
        <v>0</v>
      </c>
      <c r="B35" s="115"/>
      <c r="C35" s="160" t="s">
        <v>61</v>
      </c>
      <c r="D35" s="22" t="s">
        <v>18</v>
      </c>
      <c r="E35" s="123" t="s">
        <v>1</v>
      </c>
      <c r="F35" s="123"/>
      <c r="G35" s="123"/>
      <c r="H35" s="123"/>
      <c r="I35" s="123" t="s">
        <v>2</v>
      </c>
      <c r="J35" s="123"/>
      <c r="K35" s="123"/>
      <c r="L35" s="123"/>
      <c r="M35" s="123" t="s">
        <v>3</v>
      </c>
      <c r="N35" s="123"/>
      <c r="O35" s="123"/>
      <c r="P35" s="123"/>
      <c r="Q35" s="123" t="s">
        <v>4</v>
      </c>
      <c r="R35" s="123"/>
      <c r="S35" s="123"/>
      <c r="T35" s="123"/>
      <c r="U35" s="123" t="s">
        <v>5</v>
      </c>
      <c r="V35" s="123"/>
      <c r="W35" s="123"/>
      <c r="X35" s="123" t="s">
        <v>6</v>
      </c>
      <c r="Y35" s="123"/>
      <c r="Z35" s="123"/>
      <c r="AA35" s="123"/>
      <c r="AB35" s="123" t="s">
        <v>7</v>
      </c>
      <c r="AC35" s="123"/>
      <c r="AD35" s="123"/>
      <c r="AE35" s="123" t="s">
        <v>8</v>
      </c>
      <c r="AF35" s="123"/>
      <c r="AG35" s="123"/>
      <c r="AH35" s="123"/>
      <c r="AI35" s="123"/>
      <c r="AJ35" s="123" t="s">
        <v>9</v>
      </c>
      <c r="AK35" s="123"/>
      <c r="AL35" s="123"/>
      <c r="AM35" s="123" t="s">
        <v>10</v>
      </c>
      <c r="AN35" s="123"/>
      <c r="AO35" s="123"/>
      <c r="AP35" s="123"/>
      <c r="AQ35" s="159"/>
      <c r="AR35" s="159"/>
      <c r="AS35" s="164"/>
    </row>
    <row r="36" spans="1:45" s="2" customFormat="1" ht="16.5" customHeight="1">
      <c r="A36" s="116"/>
      <c r="B36" s="118"/>
      <c r="C36" s="161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59"/>
      <c r="AR36" s="159"/>
      <c r="AS36" s="164"/>
    </row>
    <row r="37" spans="1:45" s="6" customFormat="1" ht="11.25" customHeight="1">
      <c r="A37" s="134" t="s">
        <v>25</v>
      </c>
      <c r="B37" s="92" t="s">
        <v>13</v>
      </c>
      <c r="C37" s="38">
        <v>3</v>
      </c>
      <c r="D37" s="45"/>
      <c r="E37" s="25"/>
      <c r="F37" s="42"/>
      <c r="G37" s="42"/>
      <c r="H37" s="42"/>
      <c r="I37" s="42"/>
      <c r="J37" s="42"/>
      <c r="K37" s="42"/>
      <c r="L37" s="98" t="s">
        <v>104</v>
      </c>
      <c r="M37" s="42"/>
      <c r="N37" s="42"/>
      <c r="O37" s="42"/>
      <c r="P37" s="42"/>
      <c r="Q37" s="97" t="s">
        <v>104</v>
      </c>
      <c r="R37" s="25"/>
      <c r="S37" s="25"/>
      <c r="T37" s="25"/>
      <c r="U37" s="97" t="s">
        <v>104</v>
      </c>
      <c r="V37" s="25"/>
      <c r="W37" s="97" t="s">
        <v>104</v>
      </c>
      <c r="X37" s="25"/>
      <c r="Y37" s="25"/>
      <c r="Z37" s="25"/>
      <c r="AA37" s="25"/>
      <c r="AB37" s="25"/>
      <c r="AC37" s="25"/>
      <c r="AD37" s="25"/>
      <c r="AE37" s="97" t="s">
        <v>104</v>
      </c>
      <c r="AF37" s="25"/>
      <c r="AG37" s="97" t="s">
        <v>104</v>
      </c>
      <c r="AH37" s="25"/>
      <c r="AI37" s="97" t="s">
        <v>118</v>
      </c>
      <c r="AJ37" s="25"/>
      <c r="AK37" s="25"/>
      <c r="AL37" s="97" t="s">
        <v>104</v>
      </c>
      <c r="AM37" s="42"/>
      <c r="AN37" s="42"/>
      <c r="AO37" s="42"/>
      <c r="AP37" s="42"/>
      <c r="AQ37" s="39">
        <f>COUNTA(E37:AP37)</f>
        <v>8</v>
      </c>
      <c r="AR37" s="3">
        <f>34*5</f>
        <v>170</v>
      </c>
      <c r="AS37" s="40">
        <f>AQ37/AR37</f>
        <v>4.7058823529411764E-2</v>
      </c>
    </row>
    <row r="38" spans="1:45" s="6" customFormat="1" ht="15" customHeight="1">
      <c r="A38" s="135"/>
      <c r="B38" s="92" t="s">
        <v>11</v>
      </c>
      <c r="C38" s="38">
        <v>3</v>
      </c>
      <c r="D38" s="45"/>
      <c r="E38" s="25"/>
      <c r="F38" s="98" t="s">
        <v>104</v>
      </c>
      <c r="G38" s="42"/>
      <c r="H38" s="42"/>
      <c r="I38" s="42"/>
      <c r="J38" s="42"/>
      <c r="K38" s="98" t="s">
        <v>104</v>
      </c>
      <c r="L38" s="42"/>
      <c r="M38" s="42"/>
      <c r="N38" s="42"/>
      <c r="O38" s="42"/>
      <c r="P38" s="42"/>
      <c r="Q38" s="25"/>
      <c r="R38" s="26"/>
      <c r="S38" s="96" t="s">
        <v>104</v>
      </c>
      <c r="T38" s="26"/>
      <c r="U38" s="25"/>
      <c r="V38" s="26"/>
      <c r="W38" s="26"/>
      <c r="X38" s="25"/>
      <c r="Y38" s="96" t="s">
        <v>104</v>
      </c>
      <c r="Z38" s="26"/>
      <c r="AA38" s="26"/>
      <c r="AB38" s="97" t="s">
        <v>104</v>
      </c>
      <c r="AC38" s="26"/>
      <c r="AD38" s="26"/>
      <c r="AE38" s="25"/>
      <c r="AF38" s="25"/>
      <c r="AG38" s="26"/>
      <c r="AH38" s="26"/>
      <c r="AI38" s="26"/>
      <c r="AJ38" s="97" t="s">
        <v>104</v>
      </c>
      <c r="AK38" s="26"/>
      <c r="AL38" s="26"/>
      <c r="AM38" s="42"/>
      <c r="AN38" s="42"/>
      <c r="AO38" s="42"/>
      <c r="AP38" s="42"/>
      <c r="AQ38" s="39">
        <f t="shared" ref="AQ38" si="11">COUNTA(E38:AP38)</f>
        <v>6</v>
      </c>
      <c r="AR38" s="3">
        <f>34*4</f>
        <v>136</v>
      </c>
      <c r="AS38" s="40">
        <f t="shared" ref="AS38:AS45" si="12">AQ38/AR38</f>
        <v>4.4117647058823532E-2</v>
      </c>
    </row>
    <row r="39" spans="1:45" s="6" customFormat="1" ht="12.75" customHeight="1">
      <c r="A39" s="135"/>
      <c r="B39" s="92" t="s">
        <v>16</v>
      </c>
      <c r="C39" s="38">
        <v>3</v>
      </c>
      <c r="D39" s="45"/>
      <c r="E39" s="25"/>
      <c r="F39" s="25"/>
      <c r="G39" s="25"/>
      <c r="H39" s="96" t="s">
        <v>104</v>
      </c>
      <c r="I39" s="44"/>
      <c r="J39" s="25"/>
      <c r="K39" s="25"/>
      <c r="L39" s="25"/>
      <c r="M39" s="25"/>
      <c r="N39" s="97" t="s">
        <v>104</v>
      </c>
      <c r="O39" s="25"/>
      <c r="P39" s="25"/>
      <c r="Q39" s="97" t="s">
        <v>104</v>
      </c>
      <c r="R39" s="26"/>
      <c r="S39" s="26"/>
      <c r="T39" s="26"/>
      <c r="U39" s="25"/>
      <c r="V39" s="26"/>
      <c r="W39" s="26"/>
      <c r="X39" s="25"/>
      <c r="Y39" s="26"/>
      <c r="Z39" s="26"/>
      <c r="AA39" s="26"/>
      <c r="AB39" s="96" t="s">
        <v>104</v>
      </c>
      <c r="AC39" s="26"/>
      <c r="AD39" s="97" t="s">
        <v>104</v>
      </c>
      <c r="AE39" s="25"/>
      <c r="AF39" s="25"/>
      <c r="AG39" s="25"/>
      <c r="AH39" s="98" t="s">
        <v>104</v>
      </c>
      <c r="AI39" s="42"/>
      <c r="AJ39" s="42"/>
      <c r="AK39" s="26"/>
      <c r="AL39" s="96" t="s">
        <v>104</v>
      </c>
      <c r="AM39" s="42"/>
      <c r="AN39" s="42"/>
      <c r="AO39" s="42"/>
      <c r="AP39" s="42"/>
      <c r="AQ39" s="39">
        <f>COUNTA(E39:AP39)</f>
        <v>7</v>
      </c>
      <c r="AR39" s="3">
        <v>102</v>
      </c>
      <c r="AS39" s="40">
        <f t="shared" si="12"/>
        <v>6.8627450980392163E-2</v>
      </c>
    </row>
    <row r="40" spans="1:45" ht="12.75" customHeight="1">
      <c r="A40" s="135"/>
      <c r="B40" s="92" t="s">
        <v>17</v>
      </c>
      <c r="C40" s="38">
        <v>3</v>
      </c>
      <c r="D40" s="45"/>
      <c r="E40" s="25"/>
      <c r="F40" s="26"/>
      <c r="G40" s="26"/>
      <c r="H40" s="26"/>
      <c r="I40" s="25"/>
      <c r="J40" s="26"/>
      <c r="K40" s="26"/>
      <c r="L40" s="26"/>
      <c r="M40" s="25"/>
      <c r="N40" s="26"/>
      <c r="O40" s="26"/>
      <c r="P40" s="26"/>
      <c r="Q40" s="26"/>
      <c r="R40" s="26"/>
      <c r="S40" s="26"/>
      <c r="T40" s="96" t="s">
        <v>104</v>
      </c>
      <c r="U40" s="25"/>
      <c r="V40" s="26"/>
      <c r="W40" s="26"/>
      <c r="X40" s="25"/>
      <c r="Y40" s="96" t="s">
        <v>104</v>
      </c>
      <c r="Z40" s="26"/>
      <c r="AA40" s="26"/>
      <c r="AB40" s="26"/>
      <c r="AC40" s="26"/>
      <c r="AD40" s="26"/>
      <c r="AE40" s="25"/>
      <c r="AF40" s="25"/>
      <c r="AG40" s="42"/>
      <c r="AH40" s="42"/>
      <c r="AI40" s="42"/>
      <c r="AJ40" s="42"/>
      <c r="AK40" s="96" t="s">
        <v>104</v>
      </c>
      <c r="AL40" s="26"/>
      <c r="AM40" s="42"/>
      <c r="AN40" s="42"/>
      <c r="AO40" s="42"/>
      <c r="AP40" s="42"/>
      <c r="AQ40" s="39">
        <f t="shared" ref="AQ40:AQ45" si="13">COUNTA(E40:AP40)</f>
        <v>3</v>
      </c>
      <c r="AR40" s="3">
        <f>34*2</f>
        <v>68</v>
      </c>
      <c r="AS40" s="40">
        <f t="shared" si="12"/>
        <v>4.4117647058823532E-2</v>
      </c>
    </row>
    <row r="41" spans="1:45" ht="12.75" customHeight="1">
      <c r="A41" s="135"/>
      <c r="B41" s="95" t="s">
        <v>105</v>
      </c>
      <c r="C41" s="38">
        <v>3</v>
      </c>
      <c r="D41" s="45"/>
      <c r="E41" s="25"/>
      <c r="F41" s="26"/>
      <c r="G41" s="26"/>
      <c r="H41" s="26"/>
      <c r="I41" s="25"/>
      <c r="J41" s="26"/>
      <c r="K41" s="96" t="s">
        <v>104</v>
      </c>
      <c r="L41" s="26"/>
      <c r="M41" s="25"/>
      <c r="N41" s="26"/>
      <c r="O41" s="26"/>
      <c r="P41" s="26"/>
      <c r="Q41" s="25"/>
      <c r="R41" s="26"/>
      <c r="S41" s="26"/>
      <c r="T41" s="26"/>
      <c r="U41" s="25"/>
      <c r="V41" s="26"/>
      <c r="W41" s="96" t="s">
        <v>104</v>
      </c>
      <c r="X41" s="25"/>
      <c r="Y41" s="26"/>
      <c r="Z41" s="26"/>
      <c r="AA41" s="26"/>
      <c r="AB41" s="25"/>
      <c r="AC41" s="26"/>
      <c r="AD41" s="42"/>
      <c r="AE41" s="25"/>
      <c r="AF41" s="25"/>
      <c r="AG41" s="96" t="s">
        <v>104</v>
      </c>
      <c r="AH41" s="26"/>
      <c r="AI41" s="42"/>
      <c r="AJ41" s="25"/>
      <c r="AK41" s="96" t="s">
        <v>104</v>
      </c>
      <c r="AL41" s="26"/>
      <c r="AM41" s="42"/>
      <c r="AN41" s="42"/>
      <c r="AO41" s="42"/>
      <c r="AP41" s="42"/>
      <c r="AQ41" s="39">
        <f t="shared" si="13"/>
        <v>4</v>
      </c>
      <c r="AR41" s="3">
        <f t="shared" ref="AR41" si="14">34*2</f>
        <v>68</v>
      </c>
      <c r="AS41" s="40">
        <f t="shared" si="12"/>
        <v>5.8823529411764705E-2</v>
      </c>
    </row>
    <row r="42" spans="1:45" ht="12.75" customHeight="1">
      <c r="A42" s="135"/>
      <c r="B42" s="92" t="s">
        <v>53</v>
      </c>
      <c r="C42" s="38">
        <v>3</v>
      </c>
      <c r="D42" s="45"/>
      <c r="E42" s="25"/>
      <c r="F42" s="26"/>
      <c r="G42" s="26"/>
      <c r="H42" s="26"/>
      <c r="I42" s="25"/>
      <c r="J42" s="26"/>
      <c r="K42" s="26"/>
      <c r="L42" s="26"/>
      <c r="M42" s="25"/>
      <c r="N42" s="26"/>
      <c r="O42" s="26"/>
      <c r="P42" s="26"/>
      <c r="Q42" s="97" t="s">
        <v>113</v>
      </c>
      <c r="R42" s="26"/>
      <c r="S42" s="26"/>
      <c r="T42" s="26"/>
      <c r="U42" s="25"/>
      <c r="V42" s="26"/>
      <c r="W42" s="26"/>
      <c r="X42" s="25"/>
      <c r="Y42" s="26"/>
      <c r="Z42" s="26"/>
      <c r="AA42" s="42"/>
      <c r="AB42" s="25"/>
      <c r="AC42" s="26"/>
      <c r="AD42" s="26"/>
      <c r="AE42" s="25"/>
      <c r="AF42" s="25"/>
      <c r="AG42" s="26"/>
      <c r="AH42" s="26"/>
      <c r="AI42" s="26"/>
      <c r="AJ42" s="98" t="s">
        <v>104</v>
      </c>
      <c r="AK42" s="26"/>
      <c r="AL42" s="26"/>
      <c r="AM42" s="42"/>
      <c r="AN42" s="42"/>
      <c r="AO42" s="42"/>
      <c r="AP42" s="42"/>
      <c r="AQ42" s="39">
        <f t="shared" si="13"/>
        <v>2</v>
      </c>
      <c r="AR42" s="3">
        <f>34*1</f>
        <v>34</v>
      </c>
      <c r="AS42" s="40">
        <f t="shared" si="12"/>
        <v>5.8823529411764705E-2</v>
      </c>
    </row>
    <row r="43" spans="1:45" ht="12.75" customHeight="1">
      <c r="A43" s="135"/>
      <c r="B43" s="92" t="s">
        <v>54</v>
      </c>
      <c r="C43" s="38">
        <v>3</v>
      </c>
      <c r="D43" s="41"/>
      <c r="E43" s="25"/>
      <c r="F43" s="25"/>
      <c r="G43" s="25"/>
      <c r="H43" s="97" t="s">
        <v>109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97" t="s">
        <v>104</v>
      </c>
      <c r="AJ43" s="25"/>
      <c r="AK43" s="25"/>
      <c r="AL43" s="25"/>
      <c r="AM43" s="25"/>
      <c r="AN43" s="25"/>
      <c r="AO43" s="25"/>
      <c r="AP43" s="25"/>
      <c r="AQ43" s="39">
        <f t="shared" si="13"/>
        <v>2</v>
      </c>
      <c r="AR43" s="3">
        <f t="shared" ref="AR43:AR44" si="15">34*1</f>
        <v>34</v>
      </c>
      <c r="AS43" s="40">
        <f t="shared" si="12"/>
        <v>5.8823529411764705E-2</v>
      </c>
    </row>
    <row r="44" spans="1:45" s="2" customFormat="1" ht="15" customHeight="1">
      <c r="A44" s="135"/>
      <c r="B44" s="92" t="s">
        <v>55</v>
      </c>
      <c r="C44" s="38">
        <v>3</v>
      </c>
      <c r="D44" s="45"/>
      <c r="E44" s="25"/>
      <c r="F44" s="25"/>
      <c r="G44" s="25"/>
      <c r="H44" s="26"/>
      <c r="I44" s="4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97" t="s">
        <v>113</v>
      </c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97" t="s">
        <v>113</v>
      </c>
      <c r="AK44" s="25"/>
      <c r="AL44" s="25"/>
      <c r="AM44" s="42"/>
      <c r="AN44" s="42"/>
      <c r="AO44" s="42"/>
      <c r="AP44" s="42"/>
      <c r="AQ44" s="39">
        <f t="shared" si="13"/>
        <v>2</v>
      </c>
      <c r="AR44" s="3">
        <f t="shared" si="15"/>
        <v>34</v>
      </c>
      <c r="AS44" s="40">
        <f t="shared" si="12"/>
        <v>5.8823529411764705E-2</v>
      </c>
    </row>
    <row r="45" spans="1:45" s="6" customFormat="1" ht="15" customHeight="1">
      <c r="A45" s="135"/>
      <c r="B45" s="93" t="s">
        <v>71</v>
      </c>
      <c r="C45" s="38">
        <v>3</v>
      </c>
      <c r="D45" s="45"/>
      <c r="E45" s="25"/>
      <c r="F45" s="26"/>
      <c r="G45" s="26"/>
      <c r="H45" s="105" t="s">
        <v>113</v>
      </c>
      <c r="I45" s="26"/>
      <c r="J45" s="26"/>
      <c r="K45" s="26"/>
      <c r="L45" s="26"/>
      <c r="M45" s="25"/>
      <c r="N45" s="26"/>
      <c r="O45" s="26"/>
      <c r="P45" s="26"/>
      <c r="Q45" s="25"/>
      <c r="R45" s="26"/>
      <c r="S45" s="96" t="s">
        <v>113</v>
      </c>
      <c r="T45" s="26"/>
      <c r="U45" s="25"/>
      <c r="V45" s="26"/>
      <c r="W45" s="26"/>
      <c r="X45" s="25"/>
      <c r="Y45" s="26"/>
      <c r="Z45" s="26"/>
      <c r="AA45" s="26"/>
      <c r="AB45" s="42"/>
      <c r="AC45" s="42"/>
      <c r="AD45" s="42"/>
      <c r="AE45" s="25"/>
      <c r="AF45" s="25"/>
      <c r="AG45" s="26"/>
      <c r="AH45" s="26"/>
      <c r="AI45" s="96" t="s">
        <v>113</v>
      </c>
      <c r="AJ45" s="25"/>
      <c r="AK45" s="26"/>
      <c r="AL45" s="26"/>
      <c r="AM45" s="42"/>
      <c r="AN45" s="42"/>
      <c r="AO45" s="42"/>
      <c r="AP45" s="42"/>
      <c r="AQ45" s="39">
        <f t="shared" si="13"/>
        <v>3</v>
      </c>
      <c r="AR45" s="3">
        <f>34*2</f>
        <v>68</v>
      </c>
      <c r="AS45" s="40">
        <f t="shared" si="12"/>
        <v>4.4117647058823532E-2</v>
      </c>
    </row>
    <row r="46" spans="1:45" s="6" customFormat="1" ht="20.25" customHeight="1">
      <c r="A46" s="66"/>
      <c r="B46" s="67"/>
      <c r="C46" s="67"/>
      <c r="D46" s="6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6"/>
      <c r="AN46" s="66"/>
      <c r="AO46" s="66"/>
      <c r="AP46" s="66"/>
      <c r="AQ46" s="66"/>
      <c r="AR46" s="66"/>
      <c r="AS46" s="66"/>
    </row>
    <row r="47" spans="1:45" s="46" customFormat="1" ht="123" customHeight="1">
      <c r="A47" s="127" t="s">
        <v>24</v>
      </c>
      <c r="B47" s="127"/>
      <c r="C47" s="127"/>
      <c r="D47" s="127"/>
      <c r="E47" s="124" t="s">
        <v>40</v>
      </c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6"/>
      <c r="AQ47" s="159" t="s">
        <v>20</v>
      </c>
      <c r="AR47" s="159" t="s">
        <v>22</v>
      </c>
      <c r="AS47" s="164" t="s">
        <v>21</v>
      </c>
    </row>
    <row r="48" spans="1:45" s="46" customFormat="1">
      <c r="A48" s="113" t="s">
        <v>0</v>
      </c>
      <c r="B48" s="115"/>
      <c r="C48" s="160" t="s">
        <v>61</v>
      </c>
      <c r="D48" s="22" t="s">
        <v>18</v>
      </c>
      <c r="E48" s="123" t="s">
        <v>1</v>
      </c>
      <c r="F48" s="123"/>
      <c r="G48" s="123"/>
      <c r="H48" s="123"/>
      <c r="I48" s="123" t="s">
        <v>2</v>
      </c>
      <c r="J48" s="123"/>
      <c r="K48" s="123"/>
      <c r="L48" s="123"/>
      <c r="M48" s="123" t="s">
        <v>3</v>
      </c>
      <c r="N48" s="123"/>
      <c r="O48" s="123"/>
      <c r="P48" s="123"/>
      <c r="Q48" s="123" t="s">
        <v>4</v>
      </c>
      <c r="R48" s="123"/>
      <c r="S48" s="123"/>
      <c r="T48" s="123"/>
      <c r="U48" s="123" t="s">
        <v>5</v>
      </c>
      <c r="V48" s="123"/>
      <c r="W48" s="123"/>
      <c r="X48" s="123" t="s">
        <v>6</v>
      </c>
      <c r="Y48" s="123"/>
      <c r="Z48" s="123"/>
      <c r="AA48" s="123"/>
      <c r="AB48" s="123" t="s">
        <v>7</v>
      </c>
      <c r="AC48" s="123"/>
      <c r="AD48" s="123"/>
      <c r="AE48" s="123" t="s">
        <v>8</v>
      </c>
      <c r="AF48" s="123"/>
      <c r="AG48" s="123"/>
      <c r="AH48" s="123"/>
      <c r="AI48" s="123"/>
      <c r="AJ48" s="123" t="s">
        <v>9</v>
      </c>
      <c r="AK48" s="123"/>
      <c r="AL48" s="123"/>
      <c r="AM48" s="123" t="s">
        <v>10</v>
      </c>
      <c r="AN48" s="123"/>
      <c r="AO48" s="123"/>
      <c r="AP48" s="123"/>
      <c r="AQ48" s="159"/>
      <c r="AR48" s="159"/>
      <c r="AS48" s="164"/>
    </row>
    <row r="49" spans="1:45" s="46" customFormat="1">
      <c r="A49" s="116"/>
      <c r="B49" s="118"/>
      <c r="C49" s="161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59"/>
      <c r="AR49" s="159"/>
      <c r="AS49" s="164"/>
    </row>
    <row r="50" spans="1:45" ht="12.75" customHeight="1">
      <c r="A50" s="112" t="s">
        <v>25</v>
      </c>
      <c r="B50" s="92" t="s">
        <v>13</v>
      </c>
      <c r="C50" s="38">
        <v>4</v>
      </c>
      <c r="D50" s="24"/>
      <c r="E50" s="4"/>
      <c r="F50" s="96" t="s">
        <v>104</v>
      </c>
      <c r="G50" s="26"/>
      <c r="H50" s="26"/>
      <c r="I50" s="26"/>
      <c r="J50" s="96" t="s">
        <v>104</v>
      </c>
      <c r="K50" s="26"/>
      <c r="L50" s="26"/>
      <c r="M50" s="26"/>
      <c r="N50" s="26"/>
      <c r="O50" s="26"/>
      <c r="P50" s="96" t="s">
        <v>104</v>
      </c>
      <c r="Q50" s="26"/>
      <c r="R50" s="26"/>
      <c r="S50" s="26"/>
      <c r="T50" s="26"/>
      <c r="U50" s="96" t="s">
        <v>104</v>
      </c>
      <c r="V50" s="26"/>
      <c r="W50" s="26"/>
      <c r="X50" s="26"/>
      <c r="Y50" s="96" t="s">
        <v>104</v>
      </c>
      <c r="Z50" s="26"/>
      <c r="AA50" s="26"/>
      <c r="AB50" s="96" t="s">
        <v>104</v>
      </c>
      <c r="AC50" s="26"/>
      <c r="AD50" s="26"/>
      <c r="AE50" s="26"/>
      <c r="AF50" s="26"/>
      <c r="AG50" s="96" t="s">
        <v>104</v>
      </c>
      <c r="AH50" s="26"/>
      <c r="AI50" s="26"/>
      <c r="AJ50" s="102" t="s">
        <v>112</v>
      </c>
      <c r="AK50" s="26"/>
      <c r="AL50" s="26"/>
      <c r="AM50" s="43"/>
      <c r="AN50" s="7"/>
      <c r="AO50" s="7"/>
      <c r="AP50" s="7"/>
      <c r="AQ50" s="7">
        <v>8</v>
      </c>
      <c r="AR50" s="48">
        <f>34*5</f>
        <v>170</v>
      </c>
      <c r="AS50" s="8">
        <f t="shared" ref="AS50:AS59" si="16">AQ50/AR50</f>
        <v>4.7058823529411764E-2</v>
      </c>
    </row>
    <row r="51" spans="1:45" ht="12.75" customHeight="1">
      <c r="A51" s="112"/>
      <c r="B51" s="92" t="s">
        <v>11</v>
      </c>
      <c r="C51" s="23">
        <v>4</v>
      </c>
      <c r="D51" s="24"/>
      <c r="E51" s="4"/>
      <c r="F51" s="96" t="s">
        <v>104</v>
      </c>
      <c r="G51" s="26"/>
      <c r="H51" s="26"/>
      <c r="I51" s="26"/>
      <c r="J51" s="96" t="s">
        <v>104</v>
      </c>
      <c r="K51" s="26"/>
      <c r="L51" s="26"/>
      <c r="M51" s="26"/>
      <c r="N51" s="26"/>
      <c r="O51" s="26"/>
      <c r="P51" s="96" t="s">
        <v>104</v>
      </c>
      <c r="Q51" s="26"/>
      <c r="R51" s="26"/>
      <c r="S51" s="26"/>
      <c r="T51" s="26"/>
      <c r="U51" s="96" t="s">
        <v>104</v>
      </c>
      <c r="V51" s="26"/>
      <c r="W51" s="26"/>
      <c r="X51" s="26"/>
      <c r="Y51" s="96" t="s">
        <v>104</v>
      </c>
      <c r="Z51" s="26"/>
      <c r="AA51" s="26"/>
      <c r="AB51" s="26"/>
      <c r="AC51" s="96" t="s">
        <v>104</v>
      </c>
      <c r="AD51" s="26"/>
      <c r="AE51" s="26"/>
      <c r="AF51" s="26"/>
      <c r="AG51" s="96" t="s">
        <v>104</v>
      </c>
      <c r="AH51" s="26"/>
      <c r="AI51" s="26"/>
      <c r="AJ51" s="102" t="s">
        <v>112</v>
      </c>
      <c r="AK51" s="26"/>
      <c r="AL51" s="26"/>
      <c r="AM51" s="43"/>
      <c r="AN51" s="7"/>
      <c r="AO51" s="7"/>
      <c r="AP51" s="7"/>
      <c r="AQ51" s="7">
        <v>8</v>
      </c>
      <c r="AR51" s="48">
        <f>34*4</f>
        <v>136</v>
      </c>
      <c r="AS51" s="8">
        <f t="shared" si="16"/>
        <v>5.8823529411764705E-2</v>
      </c>
    </row>
    <row r="52" spans="1:45" ht="12.75" customHeight="1">
      <c r="A52" s="112"/>
      <c r="B52" s="92" t="s">
        <v>16</v>
      </c>
      <c r="C52" s="23">
        <v>4</v>
      </c>
      <c r="D52" s="24"/>
      <c r="E52" s="4"/>
      <c r="F52" s="26"/>
      <c r="G52" s="26"/>
      <c r="H52" s="26"/>
      <c r="I52" s="26"/>
      <c r="J52" s="26"/>
      <c r="K52" s="96" t="s">
        <v>113</v>
      </c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96" t="s">
        <v>113</v>
      </c>
      <c r="X52" s="26"/>
      <c r="Y52" s="26"/>
      <c r="Z52" s="26"/>
      <c r="AA52" s="96" t="s">
        <v>113</v>
      </c>
      <c r="AB52" s="26"/>
      <c r="AC52" s="26"/>
      <c r="AD52" s="26"/>
      <c r="AE52" s="26"/>
      <c r="AF52" s="96" t="s">
        <v>113</v>
      </c>
      <c r="AG52" s="26"/>
      <c r="AH52" s="26"/>
      <c r="AI52" s="26"/>
      <c r="AJ52" s="26"/>
      <c r="AK52" s="96" t="s">
        <v>113</v>
      </c>
      <c r="AL52" s="26"/>
      <c r="AM52" s="43"/>
      <c r="AN52" s="7"/>
      <c r="AO52" s="7"/>
      <c r="AP52" s="7"/>
      <c r="AQ52" s="7">
        <v>5</v>
      </c>
      <c r="AR52" s="48">
        <f>34*4</f>
        <v>136</v>
      </c>
      <c r="AS52" s="8">
        <f t="shared" si="16"/>
        <v>3.6764705882352942E-2</v>
      </c>
    </row>
    <row r="53" spans="1:45" ht="12.75" customHeight="1">
      <c r="A53" s="112"/>
      <c r="B53" s="93" t="s">
        <v>17</v>
      </c>
      <c r="C53" s="38">
        <v>4</v>
      </c>
      <c r="D53" s="24"/>
      <c r="E53" s="4"/>
      <c r="F53" s="26"/>
      <c r="G53" s="26"/>
      <c r="H53" s="26"/>
      <c r="I53" s="26"/>
      <c r="J53" s="26"/>
      <c r="K53" s="26"/>
      <c r="L53" s="26"/>
      <c r="M53" s="26"/>
      <c r="N53" s="26"/>
      <c r="O53" s="96" t="s">
        <v>113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96" t="s">
        <v>113</v>
      </c>
      <c r="AA53" s="26"/>
      <c r="AB53" s="26"/>
      <c r="AC53" s="26"/>
      <c r="AD53" s="26"/>
      <c r="AE53" s="26"/>
      <c r="AF53" s="26"/>
      <c r="AG53" s="26"/>
      <c r="AH53" s="26"/>
      <c r="AI53" s="99" t="s">
        <v>113</v>
      </c>
      <c r="AJ53" s="43"/>
      <c r="AK53" s="26"/>
      <c r="AL53" s="26"/>
      <c r="AM53" s="43"/>
      <c r="AN53" s="7"/>
      <c r="AO53" s="7"/>
      <c r="AP53" s="7"/>
      <c r="AQ53" s="7">
        <v>3</v>
      </c>
      <c r="AR53" s="48">
        <f>34*2</f>
        <v>68</v>
      </c>
      <c r="AS53" s="8">
        <f t="shared" si="16"/>
        <v>4.4117647058823532E-2</v>
      </c>
    </row>
    <row r="54" spans="1:45">
      <c r="A54" s="112"/>
      <c r="B54" s="101" t="s">
        <v>105</v>
      </c>
      <c r="C54" s="38">
        <v>4</v>
      </c>
      <c r="D54" s="21"/>
      <c r="E54" s="4"/>
      <c r="F54" s="26"/>
      <c r="G54" s="26"/>
      <c r="H54" s="26"/>
      <c r="I54" s="26"/>
      <c r="J54" s="26"/>
      <c r="K54" s="96" t="s">
        <v>104</v>
      </c>
      <c r="L54" s="26"/>
      <c r="M54" s="26"/>
      <c r="N54" s="26"/>
      <c r="O54" s="26"/>
      <c r="P54" s="26"/>
      <c r="Q54" s="26"/>
      <c r="R54" s="26"/>
      <c r="S54" s="26"/>
      <c r="T54" s="96" t="s">
        <v>104</v>
      </c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96" t="s">
        <v>104</v>
      </c>
      <c r="AF54" s="26"/>
      <c r="AG54" s="26"/>
      <c r="AH54" s="26"/>
      <c r="AI54" s="43"/>
      <c r="AJ54" s="43"/>
      <c r="AK54" s="96" t="s">
        <v>104</v>
      </c>
      <c r="AL54" s="26"/>
      <c r="AM54" s="43"/>
      <c r="AN54" s="7"/>
      <c r="AO54" s="7"/>
      <c r="AP54" s="7"/>
      <c r="AQ54" s="7">
        <v>4</v>
      </c>
      <c r="AR54" s="48">
        <f>34*2</f>
        <v>68</v>
      </c>
      <c r="AS54" s="8">
        <f t="shared" si="16"/>
        <v>5.8823529411764705E-2</v>
      </c>
    </row>
    <row r="55" spans="1:45" ht="12.75" customHeight="1">
      <c r="A55" s="112"/>
      <c r="B55" s="93" t="s">
        <v>73</v>
      </c>
      <c r="C55" s="38">
        <v>4</v>
      </c>
      <c r="D55" s="24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96" t="s">
        <v>113</v>
      </c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96" t="s">
        <v>113</v>
      </c>
      <c r="AJ55" s="42"/>
      <c r="AK55" s="26"/>
      <c r="AL55" s="26"/>
      <c r="AM55" s="43"/>
      <c r="AN55" s="7"/>
      <c r="AO55" s="7"/>
      <c r="AP55" s="7"/>
      <c r="AQ55" s="7">
        <v>2</v>
      </c>
      <c r="AR55" s="3">
        <f>34*1</f>
        <v>34</v>
      </c>
      <c r="AS55" s="8">
        <f t="shared" si="16"/>
        <v>5.8823529411764705E-2</v>
      </c>
    </row>
    <row r="56" spans="1:45" ht="12.75" customHeight="1">
      <c r="A56" s="112"/>
      <c r="B56" s="93" t="s">
        <v>53</v>
      </c>
      <c r="C56" s="38">
        <v>4</v>
      </c>
      <c r="D56" s="21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96" t="s">
        <v>113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42"/>
      <c r="AJ56" s="96" t="s">
        <v>104</v>
      </c>
      <c r="AK56" s="26"/>
      <c r="AL56" s="26"/>
      <c r="AM56" s="43"/>
      <c r="AN56" s="7"/>
      <c r="AO56" s="7"/>
      <c r="AP56" s="7"/>
      <c r="AQ56" s="7">
        <v>2</v>
      </c>
      <c r="AR56" s="3">
        <f t="shared" ref="AR56:AR58" si="17">34*1</f>
        <v>34</v>
      </c>
      <c r="AS56" s="8">
        <f t="shared" si="16"/>
        <v>5.8823529411764705E-2</v>
      </c>
    </row>
    <row r="57" spans="1:45" ht="12.75" customHeight="1">
      <c r="A57" s="112"/>
      <c r="B57" s="92" t="s">
        <v>54</v>
      </c>
      <c r="C57" s="38">
        <v>4</v>
      </c>
      <c r="D57" s="21"/>
      <c r="E57" s="4"/>
      <c r="F57" s="26"/>
      <c r="G57" s="26"/>
      <c r="H57" s="96" t="s">
        <v>110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103" t="s">
        <v>104</v>
      </c>
      <c r="AJ57" s="26"/>
      <c r="AK57" s="26"/>
      <c r="AL57" s="26"/>
      <c r="AM57" s="43"/>
      <c r="AN57" s="7"/>
      <c r="AO57" s="7"/>
      <c r="AP57" s="7"/>
      <c r="AQ57" s="7">
        <v>2</v>
      </c>
      <c r="AR57" s="3">
        <f t="shared" si="17"/>
        <v>34</v>
      </c>
      <c r="AS57" s="8">
        <f t="shared" si="16"/>
        <v>5.8823529411764705E-2</v>
      </c>
    </row>
    <row r="58" spans="1:45" ht="12.75" customHeight="1">
      <c r="A58" s="112"/>
      <c r="B58" s="92" t="s">
        <v>55</v>
      </c>
      <c r="C58" s="38">
        <v>4</v>
      </c>
      <c r="D58" s="21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96" t="s">
        <v>113</v>
      </c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96" t="s">
        <v>113</v>
      </c>
      <c r="AI58" s="42"/>
      <c r="AJ58" s="26"/>
      <c r="AK58" s="26"/>
      <c r="AL58" s="26"/>
      <c r="AM58" s="43"/>
      <c r="AN58" s="7"/>
      <c r="AO58" s="7"/>
      <c r="AP58" s="7"/>
      <c r="AQ58" s="7">
        <v>2</v>
      </c>
      <c r="AR58" s="3">
        <f t="shared" si="17"/>
        <v>34</v>
      </c>
      <c r="AS58" s="8">
        <f t="shared" si="16"/>
        <v>5.8823529411764705E-2</v>
      </c>
    </row>
    <row r="59" spans="1:45" ht="12.75" customHeight="1">
      <c r="A59" s="112"/>
      <c r="B59" s="93" t="s">
        <v>71</v>
      </c>
      <c r="C59" s="38">
        <v>4</v>
      </c>
      <c r="D59" s="24"/>
      <c r="E59" s="4"/>
      <c r="F59" s="26"/>
      <c r="G59" s="26"/>
      <c r="H59" s="96" t="s">
        <v>113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96" t="s">
        <v>113</v>
      </c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42"/>
      <c r="AI59" s="42"/>
      <c r="AJ59" s="99" t="s">
        <v>113</v>
      </c>
      <c r="AK59" s="26"/>
      <c r="AL59" s="26"/>
      <c r="AM59" s="43"/>
      <c r="AN59" s="7"/>
      <c r="AO59" s="7"/>
      <c r="AP59" s="7"/>
      <c r="AQ59" s="7">
        <v>3</v>
      </c>
      <c r="AR59" s="48">
        <f t="shared" ref="AR59" si="18">34*2</f>
        <v>68</v>
      </c>
      <c r="AS59" s="8">
        <f t="shared" si="16"/>
        <v>4.4117647058823532E-2</v>
      </c>
    </row>
    <row r="60" spans="1:45" ht="27" customHeight="1">
      <c r="A60" s="66"/>
      <c r="B60" s="67"/>
      <c r="C60" s="67"/>
      <c r="D60" s="6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6"/>
      <c r="AN60" s="66"/>
      <c r="AO60" s="66"/>
      <c r="AP60" s="66"/>
      <c r="AQ60" s="66"/>
      <c r="AR60" s="66"/>
      <c r="AS60" s="66"/>
    </row>
    <row r="61" spans="1:45" s="44" customFormat="1" ht="90.75" customHeight="1">
      <c r="A61" s="127" t="s">
        <v>26</v>
      </c>
      <c r="B61" s="127"/>
      <c r="C61" s="127"/>
      <c r="D61" s="127"/>
      <c r="E61" s="148" t="s">
        <v>40</v>
      </c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59" t="s">
        <v>20</v>
      </c>
      <c r="AR61" s="159" t="s">
        <v>22</v>
      </c>
      <c r="AS61" s="164" t="s">
        <v>21</v>
      </c>
    </row>
    <row r="62" spans="1:45" s="44" customFormat="1" ht="21" customHeight="1">
      <c r="A62" s="123" t="s">
        <v>0</v>
      </c>
      <c r="B62" s="123"/>
      <c r="C62" s="123"/>
      <c r="D62" s="22" t="s">
        <v>18</v>
      </c>
      <c r="E62" s="123" t="s">
        <v>1</v>
      </c>
      <c r="F62" s="123"/>
      <c r="G62" s="123"/>
      <c r="H62" s="123"/>
      <c r="I62" s="123" t="s">
        <v>2</v>
      </c>
      <c r="J62" s="123"/>
      <c r="K62" s="123"/>
      <c r="L62" s="123"/>
      <c r="M62" s="123" t="s">
        <v>3</v>
      </c>
      <c r="N62" s="123"/>
      <c r="O62" s="123"/>
      <c r="P62" s="123"/>
      <c r="Q62" s="123" t="s">
        <v>4</v>
      </c>
      <c r="R62" s="123"/>
      <c r="S62" s="123"/>
      <c r="T62" s="123"/>
      <c r="U62" s="123" t="s">
        <v>5</v>
      </c>
      <c r="V62" s="123"/>
      <c r="W62" s="123"/>
      <c r="X62" s="123" t="s">
        <v>6</v>
      </c>
      <c r="Y62" s="123"/>
      <c r="Z62" s="123"/>
      <c r="AA62" s="123"/>
      <c r="AB62" s="123" t="s">
        <v>7</v>
      </c>
      <c r="AC62" s="123"/>
      <c r="AD62" s="123"/>
      <c r="AE62" s="123" t="s">
        <v>8</v>
      </c>
      <c r="AF62" s="123"/>
      <c r="AG62" s="123"/>
      <c r="AH62" s="123"/>
      <c r="AI62" s="123"/>
      <c r="AJ62" s="123" t="s">
        <v>9</v>
      </c>
      <c r="AK62" s="123"/>
      <c r="AL62" s="123"/>
      <c r="AM62" s="123" t="s">
        <v>10</v>
      </c>
      <c r="AN62" s="123"/>
      <c r="AO62" s="123"/>
      <c r="AP62" s="123"/>
      <c r="AQ62" s="159"/>
      <c r="AR62" s="159"/>
      <c r="AS62" s="164"/>
    </row>
    <row r="63" spans="1:45" s="44" customFormat="1" ht="15" customHeight="1">
      <c r="A63" s="123"/>
      <c r="B63" s="123"/>
      <c r="C63" s="123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59"/>
      <c r="AR63" s="159"/>
      <c r="AS63" s="164"/>
    </row>
    <row r="64" spans="1:45" s="44" customFormat="1" ht="14.25" customHeight="1">
      <c r="A64" s="112" t="s">
        <v>25</v>
      </c>
      <c r="B64" s="92" t="s">
        <v>13</v>
      </c>
      <c r="C64" s="23">
        <v>5</v>
      </c>
      <c r="D64" s="24"/>
      <c r="E64" s="4"/>
      <c r="F64" s="96" t="s">
        <v>104</v>
      </c>
      <c r="G64" s="26"/>
      <c r="H64" s="26"/>
      <c r="I64" s="4"/>
      <c r="J64" s="4"/>
      <c r="K64" s="4"/>
      <c r="L64" s="4"/>
      <c r="M64" s="4"/>
      <c r="N64" s="4"/>
      <c r="O64" s="4"/>
      <c r="P64" s="96" t="s">
        <v>104</v>
      </c>
      <c r="Q64" s="4"/>
      <c r="R64" s="96" t="s">
        <v>104</v>
      </c>
      <c r="S64" s="4"/>
      <c r="T64" s="4"/>
      <c r="U64" s="4"/>
      <c r="V64" s="4"/>
      <c r="W64" s="4"/>
      <c r="X64" s="96" t="s">
        <v>104</v>
      </c>
      <c r="Y64" s="4"/>
      <c r="Z64" s="4"/>
      <c r="AA64" s="4"/>
      <c r="AB64" s="4"/>
      <c r="AC64" s="96" t="s">
        <v>104</v>
      </c>
      <c r="AD64" s="4"/>
      <c r="AE64" s="4"/>
      <c r="AF64" s="96" t="s">
        <v>104</v>
      </c>
      <c r="AG64" s="4"/>
      <c r="AH64" s="4"/>
      <c r="AI64" s="4"/>
      <c r="AJ64" s="4"/>
      <c r="AK64" s="102" t="s">
        <v>112</v>
      </c>
      <c r="AL64" s="4"/>
      <c r="AM64" s="7"/>
      <c r="AN64" s="7"/>
      <c r="AO64" s="7"/>
      <c r="AP64" s="7"/>
      <c r="AQ64" s="7">
        <v>7</v>
      </c>
      <c r="AR64" s="3">
        <f>34*5</f>
        <v>170</v>
      </c>
      <c r="AS64" s="8">
        <f t="shared" ref="AS64:AS74" si="19">AQ64/AR64</f>
        <v>4.1176470588235294E-2</v>
      </c>
    </row>
    <row r="65" spans="1:45" s="44" customFormat="1" ht="12.75" customHeight="1">
      <c r="A65" s="112"/>
      <c r="B65" s="92" t="s">
        <v>27</v>
      </c>
      <c r="C65" s="23">
        <v>5</v>
      </c>
      <c r="D65" s="24"/>
      <c r="E65" s="4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96" t="s">
        <v>104</v>
      </c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102" t="s">
        <v>112</v>
      </c>
      <c r="AK65" s="26"/>
      <c r="AL65" s="26"/>
      <c r="AM65" s="7"/>
      <c r="AN65" s="7"/>
      <c r="AO65" s="7"/>
      <c r="AP65" s="7"/>
      <c r="AQ65" s="7">
        <v>2</v>
      </c>
      <c r="AR65" s="3">
        <f>34*3</f>
        <v>102</v>
      </c>
      <c r="AS65" s="8">
        <f t="shared" si="19"/>
        <v>1.9607843137254902E-2</v>
      </c>
    </row>
    <row r="66" spans="1:45" s="44" customFormat="1" ht="14.25" customHeight="1">
      <c r="A66" s="112"/>
      <c r="B66" s="92" t="s">
        <v>12</v>
      </c>
      <c r="C66" s="23">
        <v>5</v>
      </c>
      <c r="D66" s="19"/>
      <c r="E66" s="4"/>
      <c r="F66" s="4"/>
      <c r="G66" s="4"/>
      <c r="H66" s="96" t="s">
        <v>104</v>
      </c>
      <c r="I66" s="26"/>
      <c r="J66" s="26"/>
      <c r="K66" s="96" t="s">
        <v>104</v>
      </c>
      <c r="L66" s="26"/>
      <c r="M66" s="26"/>
      <c r="N66" s="26"/>
      <c r="O66" s="96" t="s">
        <v>104</v>
      </c>
      <c r="P66" s="26"/>
      <c r="Q66" s="96" t="s">
        <v>104</v>
      </c>
      <c r="R66" s="26"/>
      <c r="S66" s="26"/>
      <c r="T66" s="96" t="s">
        <v>104</v>
      </c>
      <c r="U66" s="26"/>
      <c r="V66" s="26"/>
      <c r="W66" s="96" t="s">
        <v>104</v>
      </c>
      <c r="X66" s="26"/>
      <c r="Y66" s="26"/>
      <c r="Z66" s="26"/>
      <c r="AA66" s="26"/>
      <c r="AB66" s="96" t="s">
        <v>104</v>
      </c>
      <c r="AC66" s="26"/>
      <c r="AD66" s="26"/>
      <c r="AE66" s="96" t="s">
        <v>104</v>
      </c>
      <c r="AF66" s="26"/>
      <c r="AG66" s="26"/>
      <c r="AH66" s="26"/>
      <c r="AI66" s="96" t="s">
        <v>104</v>
      </c>
      <c r="AJ66" s="26"/>
      <c r="AK66" s="96" t="s">
        <v>104</v>
      </c>
      <c r="AL66" s="26"/>
      <c r="AM66" s="7"/>
      <c r="AN66" s="7"/>
      <c r="AO66" s="7"/>
      <c r="AP66" s="7"/>
      <c r="AQ66" s="7">
        <v>10</v>
      </c>
      <c r="AR66" s="3">
        <f t="shared" ref="AR66" si="20">34*3</f>
        <v>102</v>
      </c>
      <c r="AS66" s="8">
        <f t="shared" si="19"/>
        <v>9.8039215686274508E-2</v>
      </c>
    </row>
    <row r="67" spans="1:45" s="44" customFormat="1" ht="15.75" customHeight="1">
      <c r="A67" s="112"/>
      <c r="B67" s="92" t="s">
        <v>11</v>
      </c>
      <c r="C67" s="23">
        <v>5</v>
      </c>
      <c r="D67" s="24"/>
      <c r="E67" s="4"/>
      <c r="F67" s="96" t="s">
        <v>104</v>
      </c>
      <c r="G67" s="4"/>
      <c r="H67" s="26"/>
      <c r="I67" s="26"/>
      <c r="J67" s="26"/>
      <c r="K67" s="26"/>
      <c r="L67" s="96" t="s">
        <v>104</v>
      </c>
      <c r="M67" s="26"/>
      <c r="N67" s="26"/>
      <c r="O67" s="96" t="s">
        <v>104</v>
      </c>
      <c r="P67" s="26"/>
      <c r="Q67" s="26"/>
      <c r="R67" s="26"/>
      <c r="S67" s="26"/>
      <c r="T67" s="96" t="s">
        <v>104</v>
      </c>
      <c r="U67" s="26"/>
      <c r="V67" s="26"/>
      <c r="W67" s="96" t="s">
        <v>104</v>
      </c>
      <c r="X67" s="26"/>
      <c r="Y67" s="26"/>
      <c r="Z67" s="26"/>
      <c r="AA67" s="26"/>
      <c r="AB67" s="96" t="s">
        <v>104</v>
      </c>
      <c r="AC67" s="26"/>
      <c r="AD67" s="26"/>
      <c r="AE67" s="26"/>
      <c r="AF67" s="26"/>
      <c r="AG67" s="26"/>
      <c r="AH67" s="26"/>
      <c r="AI67" s="110" t="s">
        <v>112</v>
      </c>
      <c r="AJ67" s="43"/>
      <c r="AK67" s="26"/>
      <c r="AL67" s="26"/>
      <c r="AM67" s="7"/>
      <c r="AN67" s="7"/>
      <c r="AO67" s="7"/>
      <c r="AP67" s="7"/>
      <c r="AQ67" s="7">
        <v>7</v>
      </c>
      <c r="AR67" s="3">
        <f t="shared" ref="AR67" si="21">34*5</f>
        <v>170</v>
      </c>
      <c r="AS67" s="8">
        <f t="shared" si="19"/>
        <v>4.1176470588235294E-2</v>
      </c>
    </row>
    <row r="68" spans="1:45" s="44" customFormat="1" ht="12.75" customHeight="1">
      <c r="A68" s="112"/>
      <c r="B68" s="92" t="s">
        <v>28</v>
      </c>
      <c r="C68" s="23">
        <v>5</v>
      </c>
      <c r="D68" s="24"/>
      <c r="E68" s="4"/>
      <c r="F68" s="4"/>
      <c r="G68" s="96" t="s">
        <v>104</v>
      </c>
      <c r="H68" s="26"/>
      <c r="I68" s="26"/>
      <c r="J68" s="96" t="s">
        <v>104</v>
      </c>
      <c r="K68" s="26"/>
      <c r="L68" s="96" t="s">
        <v>104</v>
      </c>
      <c r="M68" s="26"/>
      <c r="N68" s="26"/>
      <c r="O68" s="26"/>
      <c r="P68" s="26"/>
      <c r="Q68" s="26"/>
      <c r="R68" s="26"/>
      <c r="S68" s="26"/>
      <c r="T68" s="26"/>
      <c r="U68" s="96" t="s">
        <v>104</v>
      </c>
      <c r="V68" s="26"/>
      <c r="W68" s="26"/>
      <c r="X68" s="26"/>
      <c r="Y68" s="26"/>
      <c r="Z68" s="26"/>
      <c r="AA68" s="96" t="s">
        <v>104</v>
      </c>
      <c r="AB68" s="26"/>
      <c r="AC68" s="26"/>
      <c r="AD68" s="26"/>
      <c r="AE68" s="26"/>
      <c r="AF68" s="26"/>
      <c r="AG68" s="96" t="s">
        <v>104</v>
      </c>
      <c r="AH68" s="26"/>
      <c r="AI68" s="43"/>
      <c r="AJ68" s="43"/>
      <c r="AK68" s="96" t="s">
        <v>104</v>
      </c>
      <c r="AL68" s="26"/>
      <c r="AM68" s="7"/>
      <c r="AN68" s="7"/>
      <c r="AO68" s="7"/>
      <c r="AP68" s="7"/>
      <c r="AQ68" s="7">
        <v>7</v>
      </c>
      <c r="AR68" s="3">
        <f t="shared" ref="AR68" si="22">34*3</f>
        <v>102</v>
      </c>
      <c r="AS68" s="8">
        <f t="shared" si="19"/>
        <v>6.8627450980392163E-2</v>
      </c>
    </row>
    <row r="69" spans="1:45" s="44" customFormat="1" ht="14.25" customHeight="1">
      <c r="A69" s="112"/>
      <c r="B69" s="92" t="s">
        <v>30</v>
      </c>
      <c r="C69" s="23">
        <v>5</v>
      </c>
      <c r="D69" s="24"/>
      <c r="E69" s="4"/>
      <c r="F69" s="4"/>
      <c r="G69" s="4"/>
      <c r="H69" s="26"/>
      <c r="I69" s="26"/>
      <c r="J69" s="26"/>
      <c r="K69" s="96" t="s">
        <v>104</v>
      </c>
      <c r="L69" s="26"/>
      <c r="M69" s="26"/>
      <c r="N69" s="26"/>
      <c r="O69" s="26"/>
      <c r="P69" s="26"/>
      <c r="Q69" s="26"/>
      <c r="R69" s="26"/>
      <c r="S69" s="96" t="s">
        <v>104</v>
      </c>
      <c r="T69" s="26"/>
      <c r="U69" s="26"/>
      <c r="V69" s="26"/>
      <c r="W69" s="26"/>
      <c r="X69" s="26"/>
      <c r="Y69" s="26"/>
      <c r="Z69" s="26"/>
      <c r="AA69" s="26"/>
      <c r="AB69" s="26"/>
      <c r="AC69" s="96" t="s">
        <v>104</v>
      </c>
      <c r="AD69" s="26"/>
      <c r="AE69" s="26"/>
      <c r="AF69" s="26"/>
      <c r="AG69" s="42"/>
      <c r="AH69" s="26"/>
      <c r="AI69" s="26"/>
      <c r="AJ69" s="96" t="s">
        <v>104</v>
      </c>
      <c r="AK69" s="26"/>
      <c r="AL69" s="26"/>
      <c r="AM69" s="7"/>
      <c r="AN69" s="7"/>
      <c r="AO69" s="7"/>
      <c r="AP69" s="7"/>
      <c r="AQ69" s="7">
        <v>4</v>
      </c>
      <c r="AR69" s="3">
        <f>34*1</f>
        <v>34</v>
      </c>
      <c r="AS69" s="8">
        <f t="shared" si="19"/>
        <v>0.11764705882352941</v>
      </c>
    </row>
    <row r="70" spans="1:45" s="44" customFormat="1" ht="12.75" customHeight="1">
      <c r="A70" s="112"/>
      <c r="B70" s="92" t="s">
        <v>29</v>
      </c>
      <c r="C70" s="23">
        <v>5</v>
      </c>
      <c r="D70" s="2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96" t="s">
        <v>104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96" t="s">
        <v>104</v>
      </c>
      <c r="AI70" s="26"/>
      <c r="AJ70" s="7"/>
      <c r="AK70" s="3"/>
      <c r="AL70" s="4"/>
      <c r="AM70" s="7"/>
      <c r="AN70" s="7"/>
      <c r="AO70" s="7"/>
      <c r="AP70" s="7"/>
      <c r="AQ70" s="7">
        <v>2</v>
      </c>
      <c r="AR70" s="3">
        <f t="shared" ref="AR70:AR72" si="23">34*1</f>
        <v>34</v>
      </c>
      <c r="AS70" s="8">
        <f t="shared" si="19"/>
        <v>5.8823529411764705E-2</v>
      </c>
    </row>
    <row r="71" spans="1:45" s="44" customFormat="1" ht="12" customHeight="1">
      <c r="A71" s="112"/>
      <c r="B71" s="93" t="s">
        <v>53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96" t="s">
        <v>113</v>
      </c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96" t="s">
        <v>104</v>
      </c>
      <c r="AJ71" s="7"/>
      <c r="AK71" s="3"/>
      <c r="AL71" s="4"/>
      <c r="AM71" s="7"/>
      <c r="AN71" s="7"/>
      <c r="AO71" s="7"/>
      <c r="AP71" s="7"/>
      <c r="AQ71" s="7">
        <v>2</v>
      </c>
      <c r="AR71" s="3">
        <f t="shared" si="23"/>
        <v>34</v>
      </c>
      <c r="AS71" s="8">
        <f t="shared" si="19"/>
        <v>5.8823529411764705E-2</v>
      </c>
    </row>
    <row r="72" spans="1:45" s="44" customFormat="1" ht="12.75" customHeight="1">
      <c r="A72" s="112"/>
      <c r="B72" s="92" t="s">
        <v>54</v>
      </c>
      <c r="C72" s="23">
        <v>5</v>
      </c>
      <c r="D72" s="21"/>
      <c r="E72" s="4"/>
      <c r="F72" s="4"/>
      <c r="G72" s="96" t="s">
        <v>109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96" t="s">
        <v>104</v>
      </c>
      <c r="AI72" s="26"/>
      <c r="AJ72" s="7"/>
      <c r="AK72" s="3"/>
      <c r="AL72" s="4"/>
      <c r="AM72" s="7"/>
      <c r="AN72" s="7"/>
      <c r="AO72" s="7"/>
      <c r="AP72" s="7"/>
      <c r="AQ72" s="7">
        <v>2</v>
      </c>
      <c r="AR72" s="3">
        <f t="shared" si="23"/>
        <v>34</v>
      </c>
      <c r="AS72" s="8">
        <f t="shared" si="19"/>
        <v>5.8823529411764705E-2</v>
      </c>
    </row>
    <row r="73" spans="1:45" s="44" customFormat="1" ht="15" customHeight="1">
      <c r="A73" s="112"/>
      <c r="B73" s="93" t="s">
        <v>74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96" t="s">
        <v>113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26"/>
      <c r="AL73" s="96" t="s">
        <v>104</v>
      </c>
      <c r="AM73" s="7"/>
      <c r="AN73" s="7"/>
      <c r="AO73" s="7"/>
      <c r="AP73" s="7"/>
      <c r="AQ73" s="7">
        <v>2</v>
      </c>
      <c r="AR73" s="3">
        <f>34*2</f>
        <v>68</v>
      </c>
      <c r="AS73" s="8">
        <f t="shared" si="19"/>
        <v>2.9411764705882353E-2</v>
      </c>
    </row>
    <row r="74" spans="1:45" s="44" customFormat="1" ht="15" customHeight="1">
      <c r="A74" s="112"/>
      <c r="B74" s="92" t="s">
        <v>71</v>
      </c>
      <c r="C74" s="23">
        <v>5</v>
      </c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96" t="s">
        <v>104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98" t="s">
        <v>104</v>
      </c>
      <c r="AJ74" s="7"/>
      <c r="AK74" s="26"/>
      <c r="AL74" s="4"/>
      <c r="AM74" s="7"/>
      <c r="AN74" s="7"/>
      <c r="AO74" s="7"/>
      <c r="AP74" s="7"/>
      <c r="AQ74" s="7">
        <v>2</v>
      </c>
      <c r="AR74" s="3">
        <f t="shared" ref="AR74" si="24">34*2</f>
        <v>68</v>
      </c>
      <c r="AS74" s="8">
        <f t="shared" si="19"/>
        <v>2.9411764705882353E-2</v>
      </c>
    </row>
    <row r="75" spans="1:45" s="44" customFormat="1" ht="27" customHeight="1">
      <c r="A75" s="147"/>
      <c r="B75" s="147"/>
      <c r="C75" s="147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6"/>
      <c r="AN75" s="66"/>
      <c r="AO75" s="66"/>
      <c r="AP75" s="66"/>
      <c r="AQ75" s="66"/>
      <c r="AR75" s="66"/>
      <c r="AS75" s="66"/>
    </row>
    <row r="76" spans="1:45" s="2" customFormat="1" ht="116.25" customHeight="1">
      <c r="A76" s="119" t="s">
        <v>31</v>
      </c>
      <c r="B76" s="120"/>
      <c r="C76" s="120"/>
      <c r="D76" s="121"/>
      <c r="E76" s="131" t="s">
        <v>40</v>
      </c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3"/>
      <c r="AQ76" s="172" t="s">
        <v>20</v>
      </c>
      <c r="AR76" s="166" t="s">
        <v>22</v>
      </c>
      <c r="AS76" s="169" t="s">
        <v>21</v>
      </c>
    </row>
    <row r="77" spans="1:45" s="2" customFormat="1" ht="21.75" customHeight="1">
      <c r="A77" s="113" t="s">
        <v>0</v>
      </c>
      <c r="B77" s="114"/>
      <c r="C77" s="115"/>
      <c r="D77" s="22" t="s">
        <v>18</v>
      </c>
      <c r="E77" s="128" t="s">
        <v>1</v>
      </c>
      <c r="F77" s="129"/>
      <c r="G77" s="129"/>
      <c r="H77" s="130"/>
      <c r="I77" s="128" t="s">
        <v>2</v>
      </c>
      <c r="J77" s="129"/>
      <c r="K77" s="129"/>
      <c r="L77" s="130"/>
      <c r="M77" s="128" t="s">
        <v>3</v>
      </c>
      <c r="N77" s="129"/>
      <c r="O77" s="129"/>
      <c r="P77" s="130"/>
      <c r="Q77" s="128" t="s">
        <v>4</v>
      </c>
      <c r="R77" s="129"/>
      <c r="S77" s="129"/>
      <c r="T77" s="130"/>
      <c r="U77" s="128" t="s">
        <v>5</v>
      </c>
      <c r="V77" s="129"/>
      <c r="W77" s="130"/>
      <c r="X77" s="128" t="s">
        <v>6</v>
      </c>
      <c r="Y77" s="129"/>
      <c r="Z77" s="129"/>
      <c r="AA77" s="130"/>
      <c r="AB77" s="128" t="s">
        <v>7</v>
      </c>
      <c r="AC77" s="129"/>
      <c r="AD77" s="130"/>
      <c r="AE77" s="128" t="s">
        <v>8</v>
      </c>
      <c r="AF77" s="129"/>
      <c r="AG77" s="129"/>
      <c r="AH77" s="129"/>
      <c r="AI77" s="130"/>
      <c r="AJ77" s="128" t="s">
        <v>9</v>
      </c>
      <c r="AK77" s="129"/>
      <c r="AL77" s="130"/>
      <c r="AM77" s="128" t="s">
        <v>10</v>
      </c>
      <c r="AN77" s="129"/>
      <c r="AO77" s="129"/>
      <c r="AP77" s="130"/>
      <c r="AQ77" s="173"/>
      <c r="AR77" s="167"/>
      <c r="AS77" s="170"/>
    </row>
    <row r="78" spans="1:45" s="6" customFormat="1" ht="11.25" customHeight="1">
      <c r="A78" s="116"/>
      <c r="B78" s="117"/>
      <c r="C78" s="118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74"/>
      <c r="AR78" s="168"/>
      <c r="AS78" s="171"/>
    </row>
    <row r="79" spans="1:45" ht="12.75" customHeight="1">
      <c r="A79" s="122" t="s">
        <v>25</v>
      </c>
      <c r="B79" s="92" t="s">
        <v>13</v>
      </c>
      <c r="C79" s="50">
        <v>6</v>
      </c>
      <c r="D79" s="51"/>
      <c r="E79" s="26"/>
      <c r="F79" s="26"/>
      <c r="G79" s="96" t="s">
        <v>104</v>
      </c>
      <c r="H79" s="26"/>
      <c r="I79" s="26"/>
      <c r="J79" s="96" t="s">
        <v>104</v>
      </c>
      <c r="K79" s="26"/>
      <c r="L79" s="96" t="s">
        <v>104</v>
      </c>
      <c r="M79" s="26"/>
      <c r="N79" s="26"/>
      <c r="O79" s="96" t="s">
        <v>104</v>
      </c>
      <c r="P79" s="26"/>
      <c r="Q79" s="96" t="s">
        <v>104</v>
      </c>
      <c r="R79" s="26"/>
      <c r="S79" s="96" t="s">
        <v>104</v>
      </c>
      <c r="T79" s="26"/>
      <c r="U79" s="96" t="s">
        <v>104</v>
      </c>
      <c r="V79" s="26"/>
      <c r="W79" s="26"/>
      <c r="X79" s="96" t="s">
        <v>104</v>
      </c>
      <c r="Y79" s="26"/>
      <c r="Z79" s="96" t="s">
        <v>104</v>
      </c>
      <c r="AA79" s="26"/>
      <c r="AB79" s="96" t="s">
        <v>104</v>
      </c>
      <c r="AC79" s="26"/>
      <c r="AD79" s="96" t="s">
        <v>104</v>
      </c>
      <c r="AE79" s="26"/>
      <c r="AF79" s="96" t="s">
        <v>104</v>
      </c>
      <c r="AG79" s="26"/>
      <c r="AH79" s="102" t="s">
        <v>112</v>
      </c>
      <c r="AI79" s="26"/>
      <c r="AJ79" s="26"/>
      <c r="AK79" s="96" t="s">
        <v>104</v>
      </c>
      <c r="AL79" s="26"/>
      <c r="AM79" s="43"/>
      <c r="AN79" s="43"/>
      <c r="AO79" s="43"/>
      <c r="AP79" s="43"/>
      <c r="AQ79" s="7">
        <v>14</v>
      </c>
      <c r="AR79" s="3">
        <f>34*6</f>
        <v>204</v>
      </c>
      <c r="AS79" s="8">
        <f t="shared" ref="AS79:AS89" si="25">AQ79/AR79</f>
        <v>6.8627450980392163E-2</v>
      </c>
    </row>
    <row r="80" spans="1:45" ht="12.75" customHeight="1">
      <c r="A80" s="122"/>
      <c r="B80" s="92" t="s">
        <v>27</v>
      </c>
      <c r="C80" s="50">
        <v>6</v>
      </c>
      <c r="D80" s="51"/>
      <c r="E80" s="26"/>
      <c r="F80" s="26"/>
      <c r="G80" s="26"/>
      <c r="H80" s="96" t="s">
        <v>104</v>
      </c>
      <c r="I80" s="26"/>
      <c r="J80" s="26"/>
      <c r="K80" s="96" t="s">
        <v>104</v>
      </c>
      <c r="L80" s="26"/>
      <c r="M80" s="26"/>
      <c r="N80" s="26"/>
      <c r="O80" s="96" t="s">
        <v>104</v>
      </c>
      <c r="P80" s="26"/>
      <c r="Q80" s="26"/>
      <c r="R80" s="26"/>
      <c r="S80" s="96" t="s">
        <v>104</v>
      </c>
      <c r="T80" s="26"/>
      <c r="U80" s="26"/>
      <c r="V80" s="26"/>
      <c r="W80" s="96" t="s">
        <v>104</v>
      </c>
      <c r="X80" s="26"/>
      <c r="Y80" s="26"/>
      <c r="Z80" s="26"/>
      <c r="AA80" s="96" t="s">
        <v>104</v>
      </c>
      <c r="AB80" s="26"/>
      <c r="AC80" s="26"/>
      <c r="AD80" s="96" t="s">
        <v>104</v>
      </c>
      <c r="AE80" s="26"/>
      <c r="AF80" s="26"/>
      <c r="AG80" s="26"/>
      <c r="AH80" s="96" t="s">
        <v>104</v>
      </c>
      <c r="AI80" s="26"/>
      <c r="AJ80" s="26"/>
      <c r="AK80" s="96" t="s">
        <v>104</v>
      </c>
      <c r="AL80" s="26"/>
      <c r="AM80" s="43"/>
      <c r="AN80" s="43"/>
      <c r="AO80" s="43"/>
      <c r="AP80" s="43"/>
      <c r="AQ80" s="7">
        <v>9</v>
      </c>
      <c r="AR80" s="3">
        <f>34*3</f>
        <v>102</v>
      </c>
      <c r="AS80" s="8">
        <f t="shared" si="25"/>
        <v>8.8235294117647065E-2</v>
      </c>
    </row>
    <row r="81" spans="1:45" ht="12.75" customHeight="1">
      <c r="A81" s="122"/>
      <c r="B81" s="92" t="s">
        <v>12</v>
      </c>
      <c r="C81" s="50">
        <v>6</v>
      </c>
      <c r="D81" s="51"/>
      <c r="E81" s="26"/>
      <c r="F81" s="26"/>
      <c r="G81" s="26"/>
      <c r="H81" s="26"/>
      <c r="I81" s="96" t="s">
        <v>104</v>
      </c>
      <c r="J81" s="26"/>
      <c r="K81" s="96" t="s">
        <v>104</v>
      </c>
      <c r="L81" s="26"/>
      <c r="M81" s="26"/>
      <c r="N81" s="26"/>
      <c r="O81" s="96" t="s">
        <v>104</v>
      </c>
      <c r="P81" s="26"/>
      <c r="Q81" s="96" t="s">
        <v>104</v>
      </c>
      <c r="R81" s="26"/>
      <c r="S81" s="26"/>
      <c r="T81" s="96" t="s">
        <v>104</v>
      </c>
      <c r="U81" s="96" t="s">
        <v>104</v>
      </c>
      <c r="V81" s="26"/>
      <c r="W81" s="96" t="s">
        <v>104</v>
      </c>
      <c r="X81" s="26"/>
      <c r="Y81" s="26"/>
      <c r="Z81" s="26"/>
      <c r="AA81" s="26"/>
      <c r="AB81" s="26"/>
      <c r="AC81" s="26"/>
      <c r="AD81" s="26"/>
      <c r="AE81" s="96" t="s">
        <v>104</v>
      </c>
      <c r="AF81" s="26"/>
      <c r="AG81" s="26"/>
      <c r="AH81" s="26"/>
      <c r="AI81" s="26"/>
      <c r="AJ81" s="96" t="s">
        <v>104</v>
      </c>
      <c r="AK81" s="96" t="s">
        <v>104</v>
      </c>
      <c r="AL81" s="26"/>
      <c r="AM81" s="43"/>
      <c r="AN81" s="43"/>
      <c r="AO81" s="43"/>
      <c r="AP81" s="43"/>
      <c r="AQ81" s="7">
        <v>10</v>
      </c>
      <c r="AR81" s="3">
        <f t="shared" ref="AR81" si="26">34*3</f>
        <v>102</v>
      </c>
      <c r="AS81" s="8">
        <f t="shared" si="25"/>
        <v>9.8039215686274508E-2</v>
      </c>
    </row>
    <row r="82" spans="1:45" ht="12.75" customHeight="1">
      <c r="A82" s="122"/>
      <c r="B82" s="92" t="s">
        <v>11</v>
      </c>
      <c r="C82" s="50">
        <v>6</v>
      </c>
      <c r="D82" s="51"/>
      <c r="E82" s="26"/>
      <c r="F82" s="96" t="s">
        <v>104</v>
      </c>
      <c r="G82" s="104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96" t="s">
        <v>104</v>
      </c>
      <c r="T82" s="26"/>
      <c r="U82" s="26"/>
      <c r="V82" s="26"/>
      <c r="W82" s="96" t="s">
        <v>104</v>
      </c>
      <c r="X82" s="26"/>
      <c r="Y82" s="26"/>
      <c r="Z82" s="26"/>
      <c r="AA82" s="26"/>
      <c r="AB82" s="26"/>
      <c r="AC82" s="26"/>
      <c r="AD82" s="26"/>
      <c r="AE82" s="26"/>
      <c r="AF82" s="96" t="s">
        <v>104</v>
      </c>
      <c r="AG82" s="26"/>
      <c r="AH82" s="26"/>
      <c r="AI82" s="43"/>
      <c r="AJ82" s="43"/>
      <c r="AK82" s="26"/>
      <c r="AL82" s="102" t="s">
        <v>112</v>
      </c>
      <c r="AM82" s="43"/>
      <c r="AN82" s="43"/>
      <c r="AO82" s="43"/>
      <c r="AP82" s="43"/>
      <c r="AQ82" s="7">
        <v>5</v>
      </c>
      <c r="AR82" s="3">
        <f>34*5</f>
        <v>170</v>
      </c>
      <c r="AS82" s="8">
        <f t="shared" si="25"/>
        <v>2.9411764705882353E-2</v>
      </c>
    </row>
    <row r="83" spans="1:45">
      <c r="A83" s="122"/>
      <c r="B83" s="92" t="s">
        <v>28</v>
      </c>
      <c r="C83" s="50">
        <v>6</v>
      </c>
      <c r="D83" s="51"/>
      <c r="E83" s="26"/>
      <c r="F83" s="26"/>
      <c r="G83" s="96" t="s">
        <v>104</v>
      </c>
      <c r="H83" s="26"/>
      <c r="I83" s="26"/>
      <c r="J83" s="26"/>
      <c r="K83" s="96" t="s">
        <v>104</v>
      </c>
      <c r="L83" s="26"/>
      <c r="M83" s="26"/>
      <c r="N83" s="96" t="s">
        <v>104</v>
      </c>
      <c r="O83" s="26"/>
      <c r="P83" s="26"/>
      <c r="Q83" s="26"/>
      <c r="R83" s="96" t="s">
        <v>104</v>
      </c>
      <c r="S83" s="26"/>
      <c r="T83" s="26"/>
      <c r="U83" s="26"/>
      <c r="V83" s="96" t="s">
        <v>104</v>
      </c>
      <c r="W83" s="26"/>
      <c r="X83" s="26"/>
      <c r="Y83" s="26"/>
      <c r="Z83" s="26"/>
      <c r="AA83" s="96" t="s">
        <v>104</v>
      </c>
      <c r="AB83" s="26"/>
      <c r="AC83" s="26"/>
      <c r="AD83" s="96" t="s">
        <v>104</v>
      </c>
      <c r="AE83" s="26"/>
      <c r="AF83" s="26"/>
      <c r="AG83" s="26"/>
      <c r="AH83" s="26"/>
      <c r="AI83" s="110" t="s">
        <v>112</v>
      </c>
      <c r="AJ83" s="43"/>
      <c r="AK83" s="26"/>
      <c r="AL83" s="26"/>
      <c r="AM83" s="43"/>
      <c r="AN83" s="43"/>
      <c r="AO83" s="43"/>
      <c r="AP83" s="43"/>
      <c r="AQ83" s="7">
        <v>8</v>
      </c>
      <c r="AR83" s="3">
        <f>34*3</f>
        <v>102</v>
      </c>
      <c r="AS83" s="8">
        <f t="shared" si="25"/>
        <v>7.8431372549019607E-2</v>
      </c>
    </row>
    <row r="84" spans="1:45" ht="12.75" customHeight="1">
      <c r="A84" s="122"/>
      <c r="B84" s="92" t="s">
        <v>30</v>
      </c>
      <c r="C84" s="50">
        <v>6</v>
      </c>
      <c r="D84" s="51"/>
      <c r="E84" s="26"/>
      <c r="F84" s="26"/>
      <c r="G84" s="26"/>
      <c r="H84" s="26"/>
      <c r="I84" s="26"/>
      <c r="J84" s="26"/>
      <c r="K84" s="26"/>
      <c r="L84" s="96" t="s">
        <v>104</v>
      </c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96" t="s">
        <v>104</v>
      </c>
      <c r="Y84" s="26"/>
      <c r="Z84" s="26"/>
      <c r="AA84" s="26"/>
      <c r="AB84" s="26"/>
      <c r="AC84" s="26"/>
      <c r="AD84" s="26"/>
      <c r="AE84" s="26"/>
      <c r="AF84" s="26"/>
      <c r="AG84" s="42"/>
      <c r="AH84" s="26"/>
      <c r="AI84" s="96" t="s">
        <v>104</v>
      </c>
      <c r="AJ84" s="43"/>
      <c r="AK84" s="26"/>
      <c r="AL84" s="26"/>
      <c r="AM84" s="43"/>
      <c r="AN84" s="43"/>
      <c r="AO84" s="43"/>
      <c r="AP84" s="43"/>
      <c r="AQ84" s="7">
        <v>4</v>
      </c>
      <c r="AR84" s="3">
        <f>34*1</f>
        <v>34</v>
      </c>
      <c r="AS84" s="8">
        <f t="shared" si="25"/>
        <v>0.11764705882352941</v>
      </c>
    </row>
    <row r="85" spans="1:45" ht="12.75" customHeight="1">
      <c r="A85" s="122"/>
      <c r="B85" s="92" t="s">
        <v>29</v>
      </c>
      <c r="C85" s="50">
        <v>6</v>
      </c>
      <c r="D85" s="51"/>
      <c r="E85" s="26"/>
      <c r="F85" s="96" t="s">
        <v>104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96" t="s">
        <v>104</v>
      </c>
      <c r="AG85" s="26"/>
      <c r="AH85" s="26"/>
      <c r="AI85" s="42"/>
      <c r="AJ85" s="26"/>
      <c r="AK85" s="26"/>
      <c r="AL85" s="26"/>
      <c r="AM85" s="43"/>
      <c r="AN85" s="43"/>
      <c r="AO85" s="43"/>
      <c r="AP85" s="43"/>
      <c r="AQ85" s="7">
        <v>2</v>
      </c>
      <c r="AR85" s="3">
        <f t="shared" ref="AR85:AR87" si="27">34*1</f>
        <v>34</v>
      </c>
      <c r="AS85" s="8">
        <f t="shared" si="25"/>
        <v>5.8823529411764705E-2</v>
      </c>
    </row>
    <row r="86" spans="1:45" ht="12.75" customHeight="1">
      <c r="A86" s="122"/>
      <c r="B86" s="93" t="s">
        <v>53</v>
      </c>
      <c r="C86" s="50">
        <v>6</v>
      </c>
      <c r="D86" s="51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96" t="s">
        <v>113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42"/>
      <c r="AI86" s="42"/>
      <c r="AJ86" s="99" t="s">
        <v>104</v>
      </c>
      <c r="AK86" s="26"/>
      <c r="AL86" s="26"/>
      <c r="AM86" s="43"/>
      <c r="AN86" s="43"/>
      <c r="AO86" s="43"/>
      <c r="AP86" s="43"/>
      <c r="AQ86" s="7">
        <v>2</v>
      </c>
      <c r="AR86" s="3">
        <f t="shared" si="27"/>
        <v>34</v>
      </c>
      <c r="AS86" s="8">
        <f t="shared" si="25"/>
        <v>5.8823529411764705E-2</v>
      </c>
    </row>
    <row r="87" spans="1:45" ht="12.75" customHeight="1">
      <c r="A87" s="122"/>
      <c r="B87" s="93" t="s">
        <v>54</v>
      </c>
      <c r="C87" s="50">
        <v>6</v>
      </c>
      <c r="D87" s="51"/>
      <c r="E87" s="26"/>
      <c r="F87" s="26"/>
      <c r="G87" s="96" t="s">
        <v>109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98" t="s">
        <v>104</v>
      </c>
      <c r="AI87" s="42"/>
      <c r="AJ87" s="43"/>
      <c r="AK87" s="26"/>
      <c r="AL87" s="26"/>
      <c r="AM87" s="43"/>
      <c r="AN87" s="43"/>
      <c r="AO87" s="43"/>
      <c r="AP87" s="43"/>
      <c r="AQ87" s="7">
        <v>2</v>
      </c>
      <c r="AR87" s="3">
        <f t="shared" si="27"/>
        <v>34</v>
      </c>
      <c r="AS87" s="8">
        <f t="shared" si="25"/>
        <v>5.8823529411764705E-2</v>
      </c>
    </row>
    <row r="88" spans="1:45" ht="12.75" customHeight="1">
      <c r="A88" s="122"/>
      <c r="B88" s="93" t="s">
        <v>74</v>
      </c>
      <c r="C88" s="50">
        <v>6</v>
      </c>
      <c r="D88" s="51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96" t="s">
        <v>113</v>
      </c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2"/>
      <c r="AI88" s="42"/>
      <c r="AJ88" s="43"/>
      <c r="AK88" s="26"/>
      <c r="AL88" s="96" t="s">
        <v>104</v>
      </c>
      <c r="AM88" s="43"/>
      <c r="AN88" s="43"/>
      <c r="AO88" s="43"/>
      <c r="AP88" s="43"/>
      <c r="AQ88" s="7">
        <v>2</v>
      </c>
      <c r="AR88" s="3">
        <f>34*2</f>
        <v>68</v>
      </c>
      <c r="AS88" s="8">
        <f t="shared" si="25"/>
        <v>2.9411764705882353E-2</v>
      </c>
    </row>
    <row r="89" spans="1:45" ht="12.75" customHeight="1">
      <c r="A89" s="122"/>
      <c r="B89" s="93" t="s">
        <v>71</v>
      </c>
      <c r="C89" s="50">
        <v>6</v>
      </c>
      <c r="D89" s="51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96" t="s">
        <v>104</v>
      </c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42"/>
      <c r="AI89" s="98" t="s">
        <v>104</v>
      </c>
      <c r="AJ89" s="43"/>
      <c r="AK89" s="26"/>
      <c r="AL89" s="26"/>
      <c r="AM89" s="43"/>
      <c r="AN89" s="43"/>
      <c r="AO89" s="43"/>
      <c r="AP89" s="43"/>
      <c r="AQ89" s="7">
        <v>2</v>
      </c>
      <c r="AR89" s="3">
        <f t="shared" ref="AR89" si="28">34*2</f>
        <v>68</v>
      </c>
      <c r="AS89" s="8">
        <f t="shared" si="25"/>
        <v>2.9411764705882353E-2</v>
      </c>
    </row>
    <row r="90" spans="1:45" ht="27" customHeight="1">
      <c r="A90" s="66"/>
      <c r="B90" s="67"/>
      <c r="C90" s="67"/>
      <c r="D90" s="6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6"/>
      <c r="AN90" s="66"/>
      <c r="AO90" s="66"/>
      <c r="AP90" s="66"/>
      <c r="AQ90" s="66"/>
      <c r="AR90" s="66"/>
      <c r="AS90" s="66"/>
    </row>
    <row r="91" spans="1:45" s="2" customFormat="1" ht="81.75" customHeight="1">
      <c r="A91" s="127" t="s">
        <v>33</v>
      </c>
      <c r="B91" s="127"/>
      <c r="C91" s="127"/>
      <c r="D91" s="127"/>
      <c r="E91" s="148" t="s">
        <v>40</v>
      </c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59" t="s">
        <v>20</v>
      </c>
      <c r="AR91" s="163" t="s">
        <v>22</v>
      </c>
      <c r="AS91" s="165" t="s">
        <v>21</v>
      </c>
    </row>
    <row r="92" spans="1:45" s="2" customFormat="1" ht="21.75" customHeight="1">
      <c r="A92" s="123" t="s">
        <v>0</v>
      </c>
      <c r="B92" s="123"/>
      <c r="C92" s="123"/>
      <c r="D92" s="22" t="s">
        <v>18</v>
      </c>
      <c r="E92" s="123" t="s">
        <v>1</v>
      </c>
      <c r="F92" s="123"/>
      <c r="G92" s="123"/>
      <c r="H92" s="123"/>
      <c r="I92" s="123" t="s">
        <v>2</v>
      </c>
      <c r="J92" s="123"/>
      <c r="K92" s="123"/>
      <c r="L92" s="123"/>
      <c r="M92" s="123" t="s">
        <v>3</v>
      </c>
      <c r="N92" s="123"/>
      <c r="O92" s="123"/>
      <c r="P92" s="123"/>
      <c r="Q92" s="123" t="s">
        <v>4</v>
      </c>
      <c r="R92" s="123"/>
      <c r="S92" s="123"/>
      <c r="T92" s="123"/>
      <c r="U92" s="123" t="s">
        <v>5</v>
      </c>
      <c r="V92" s="123"/>
      <c r="W92" s="123"/>
      <c r="X92" s="123" t="s">
        <v>6</v>
      </c>
      <c r="Y92" s="123"/>
      <c r="Z92" s="123"/>
      <c r="AA92" s="123"/>
      <c r="AB92" s="123" t="s">
        <v>7</v>
      </c>
      <c r="AC92" s="123"/>
      <c r="AD92" s="123"/>
      <c r="AE92" s="123" t="s">
        <v>8</v>
      </c>
      <c r="AF92" s="123"/>
      <c r="AG92" s="123"/>
      <c r="AH92" s="123"/>
      <c r="AI92" s="123"/>
      <c r="AJ92" s="123" t="s">
        <v>9</v>
      </c>
      <c r="AK92" s="123"/>
      <c r="AL92" s="123"/>
      <c r="AM92" s="123" t="s">
        <v>10</v>
      </c>
      <c r="AN92" s="123"/>
      <c r="AO92" s="123"/>
      <c r="AP92" s="123"/>
      <c r="AQ92" s="159"/>
      <c r="AR92" s="163"/>
      <c r="AS92" s="165"/>
    </row>
    <row r="93" spans="1:45" s="6" customFormat="1" ht="11.25" customHeight="1">
      <c r="A93" s="123"/>
      <c r="B93" s="123"/>
      <c r="C93" s="123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59"/>
      <c r="AR93" s="163"/>
      <c r="AS93" s="165"/>
    </row>
    <row r="94" spans="1:45" ht="12.75" customHeight="1">
      <c r="A94" s="112" t="s">
        <v>25</v>
      </c>
      <c r="B94" s="92" t="s">
        <v>13</v>
      </c>
      <c r="C94" s="50">
        <v>7</v>
      </c>
      <c r="D94" s="51"/>
      <c r="E94" s="26"/>
      <c r="F94" s="96" t="s">
        <v>104</v>
      </c>
      <c r="G94" s="26"/>
      <c r="H94" s="26"/>
      <c r="I94" s="96" t="s">
        <v>104</v>
      </c>
      <c r="J94" s="26"/>
      <c r="K94" s="96" t="s">
        <v>104</v>
      </c>
      <c r="L94" s="26"/>
      <c r="M94" s="26"/>
      <c r="N94" s="96" t="s">
        <v>104</v>
      </c>
      <c r="O94" s="26"/>
      <c r="P94" s="26"/>
      <c r="Q94" s="96" t="s">
        <v>104</v>
      </c>
      <c r="R94" s="26"/>
      <c r="S94" s="26"/>
      <c r="T94" s="96" t="s">
        <v>104</v>
      </c>
      <c r="U94" s="26"/>
      <c r="V94" s="26"/>
      <c r="W94" s="96" t="s">
        <v>104</v>
      </c>
      <c r="X94" s="26"/>
      <c r="Y94" s="26"/>
      <c r="Z94" s="96" t="s">
        <v>104</v>
      </c>
      <c r="AA94" s="26"/>
      <c r="AB94" s="26"/>
      <c r="AC94" s="96" t="s">
        <v>104</v>
      </c>
      <c r="AD94" s="26"/>
      <c r="AE94" s="26"/>
      <c r="AF94" s="96" t="s">
        <v>104</v>
      </c>
      <c r="AG94" s="26"/>
      <c r="AH94" s="26"/>
      <c r="AI94" s="102" t="s">
        <v>112</v>
      </c>
      <c r="AJ94" s="26"/>
      <c r="AK94" s="26"/>
      <c r="AL94" s="26"/>
      <c r="AM94" s="43"/>
      <c r="AN94" s="43"/>
      <c r="AO94" s="43"/>
      <c r="AP94" s="43"/>
      <c r="AQ94" s="7">
        <v>11</v>
      </c>
      <c r="AR94" s="3">
        <f>34*4</f>
        <v>136</v>
      </c>
      <c r="AS94" s="8">
        <f t="shared" ref="AS94:AS108" si="29">AQ94/AR94</f>
        <v>8.0882352941176475E-2</v>
      </c>
    </row>
    <row r="95" spans="1:45" ht="12.75" customHeight="1">
      <c r="A95" s="112"/>
      <c r="B95" s="92" t="s">
        <v>27</v>
      </c>
      <c r="C95" s="50">
        <v>7</v>
      </c>
      <c r="D95" s="51"/>
      <c r="E95" s="26"/>
      <c r="F95" s="96" t="s">
        <v>104</v>
      </c>
      <c r="G95" s="26"/>
      <c r="H95" s="26"/>
      <c r="I95" s="26"/>
      <c r="J95" s="26"/>
      <c r="K95" s="111"/>
      <c r="L95" s="26"/>
      <c r="M95" s="96" t="s">
        <v>104</v>
      </c>
      <c r="N95" s="26"/>
      <c r="O95" s="26"/>
      <c r="P95" s="26"/>
      <c r="Q95" s="26"/>
      <c r="R95" s="26"/>
      <c r="S95" s="96" t="s">
        <v>104</v>
      </c>
      <c r="T95" s="26"/>
      <c r="U95" s="26"/>
      <c r="V95" s="26"/>
      <c r="W95" s="96" t="s">
        <v>104</v>
      </c>
      <c r="X95" s="26"/>
      <c r="Y95" s="26"/>
      <c r="Z95" s="26"/>
      <c r="AA95" s="111"/>
      <c r="AB95" s="26"/>
      <c r="AC95" s="26"/>
      <c r="AD95" s="96" t="s">
        <v>104</v>
      </c>
      <c r="AE95" s="26"/>
      <c r="AF95" s="26"/>
      <c r="AG95" s="26"/>
      <c r="AH95" s="26"/>
      <c r="AI95" s="26"/>
      <c r="AJ95" s="96" t="s">
        <v>104</v>
      </c>
      <c r="AK95" s="26"/>
      <c r="AL95" s="26"/>
      <c r="AM95" s="43"/>
      <c r="AN95" s="43"/>
      <c r="AO95" s="43"/>
      <c r="AP95" s="43"/>
      <c r="AQ95" s="7">
        <v>6</v>
      </c>
      <c r="AR95" s="3">
        <f>34*2</f>
        <v>68</v>
      </c>
      <c r="AS95" s="8">
        <f t="shared" si="29"/>
        <v>8.8235294117647065E-2</v>
      </c>
    </row>
    <row r="96" spans="1:45">
      <c r="A96" s="112"/>
      <c r="B96" s="92" t="s">
        <v>12</v>
      </c>
      <c r="C96" s="50">
        <v>7</v>
      </c>
      <c r="D96" s="49"/>
      <c r="E96" s="26"/>
      <c r="F96" s="26"/>
      <c r="G96" s="96" t="s">
        <v>104</v>
      </c>
      <c r="H96" s="26"/>
      <c r="I96" s="96" t="s">
        <v>104</v>
      </c>
      <c r="J96" s="26"/>
      <c r="K96" s="26"/>
      <c r="L96" s="26"/>
      <c r="M96" s="26"/>
      <c r="N96" s="96" t="s">
        <v>104</v>
      </c>
      <c r="O96" s="26"/>
      <c r="P96" s="96" t="s">
        <v>104</v>
      </c>
      <c r="Q96" s="26"/>
      <c r="R96" s="96" t="s">
        <v>104</v>
      </c>
      <c r="S96" s="26"/>
      <c r="T96" s="26"/>
      <c r="U96" s="96" t="s">
        <v>104</v>
      </c>
      <c r="V96" s="26"/>
      <c r="W96" s="26"/>
      <c r="X96" s="96" t="s">
        <v>104</v>
      </c>
      <c r="Y96" s="26"/>
      <c r="Z96" s="26"/>
      <c r="AA96" s="26"/>
      <c r="AB96" s="26"/>
      <c r="AC96" s="26"/>
      <c r="AD96" s="96" t="s">
        <v>104</v>
      </c>
      <c r="AE96" s="26"/>
      <c r="AF96" s="26"/>
      <c r="AG96" s="96" t="s">
        <v>104</v>
      </c>
      <c r="AH96" s="26"/>
      <c r="AI96" s="26"/>
      <c r="AJ96" s="26"/>
      <c r="AK96" s="96" t="s">
        <v>104</v>
      </c>
      <c r="AL96" s="26"/>
      <c r="AM96" s="43"/>
      <c r="AN96" s="43"/>
      <c r="AO96" s="43"/>
      <c r="AP96" s="43"/>
      <c r="AQ96" s="7">
        <v>10</v>
      </c>
      <c r="AR96" s="3">
        <f>34*3</f>
        <v>102</v>
      </c>
      <c r="AS96" s="8">
        <f t="shared" si="29"/>
        <v>9.8039215686274508E-2</v>
      </c>
    </row>
    <row r="97" spans="1:45" ht="12.75" customHeight="1">
      <c r="A97" s="112"/>
      <c r="B97" s="92" t="s">
        <v>84</v>
      </c>
      <c r="C97" s="50">
        <v>7</v>
      </c>
      <c r="D97" s="51"/>
      <c r="E97" s="26"/>
      <c r="F97" s="26"/>
      <c r="G97" s="26"/>
      <c r="H97" s="26"/>
      <c r="I97" s="26"/>
      <c r="J97" s="26"/>
      <c r="K97" s="26"/>
      <c r="L97" s="26"/>
      <c r="M97" s="26"/>
      <c r="N97" s="96" t="s">
        <v>104</v>
      </c>
      <c r="O97" s="26"/>
      <c r="P97" s="26"/>
      <c r="Q97" s="26"/>
      <c r="R97" s="26"/>
      <c r="S97" s="26"/>
      <c r="T97" s="26"/>
      <c r="U97" s="26"/>
      <c r="V97" s="26"/>
      <c r="W97" s="96" t="s">
        <v>104</v>
      </c>
      <c r="X97" s="26"/>
      <c r="Y97" s="26"/>
      <c r="Z97" s="26"/>
      <c r="AA97" s="26"/>
      <c r="AB97" s="96" t="s">
        <v>104</v>
      </c>
      <c r="AC97" s="26"/>
      <c r="AD97" s="26"/>
      <c r="AE97" s="26"/>
      <c r="AF97" s="26"/>
      <c r="AG97" s="26"/>
      <c r="AH97" s="26"/>
      <c r="AI97" s="43"/>
      <c r="AJ97" s="43"/>
      <c r="AK97" s="96" t="s">
        <v>104</v>
      </c>
      <c r="AL97" s="102" t="s">
        <v>112</v>
      </c>
      <c r="AM97" s="43"/>
      <c r="AN97" s="43"/>
      <c r="AO97" s="43"/>
      <c r="AP97" s="43"/>
      <c r="AQ97" s="7">
        <v>5</v>
      </c>
      <c r="AR97" s="3">
        <f t="shared" ref="AR97" si="30">34*3</f>
        <v>102</v>
      </c>
      <c r="AS97" s="8">
        <f t="shared" si="29"/>
        <v>4.9019607843137254E-2</v>
      </c>
    </row>
    <row r="98" spans="1:45" ht="12.75" customHeight="1">
      <c r="A98" s="112"/>
      <c r="B98" s="92" t="s">
        <v>85</v>
      </c>
      <c r="C98" s="50">
        <v>7</v>
      </c>
      <c r="D98" s="49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96" t="s">
        <v>104</v>
      </c>
      <c r="X98" s="26"/>
      <c r="Y98" s="26"/>
      <c r="Z98" s="26"/>
      <c r="AA98" s="26"/>
      <c r="AB98" s="26"/>
      <c r="AC98" s="26"/>
      <c r="AD98" s="96" t="s">
        <v>104</v>
      </c>
      <c r="AE98" s="26"/>
      <c r="AF98" s="26"/>
      <c r="AG98" s="26"/>
      <c r="AH98" s="26"/>
      <c r="AI98" s="43"/>
      <c r="AJ98" s="43"/>
      <c r="AK98" s="96" t="s">
        <v>104</v>
      </c>
      <c r="AL98" s="96" t="s">
        <v>104</v>
      </c>
      <c r="AM98" s="43"/>
      <c r="AN98" s="43"/>
      <c r="AO98" s="43"/>
      <c r="AP98" s="43"/>
      <c r="AQ98" s="7">
        <v>4</v>
      </c>
      <c r="AR98" s="3">
        <f>34*2</f>
        <v>68</v>
      </c>
      <c r="AS98" s="8">
        <f t="shared" si="29"/>
        <v>5.8823529411764705E-2</v>
      </c>
    </row>
    <row r="99" spans="1:45" ht="13.5" customHeight="1">
      <c r="A99" s="112"/>
      <c r="B99" s="92" t="s">
        <v>86</v>
      </c>
      <c r="C99" s="50">
        <v>7</v>
      </c>
      <c r="D99" s="49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96" t="s">
        <v>104</v>
      </c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43"/>
      <c r="AJ99" s="43"/>
      <c r="AK99" s="96" t="s">
        <v>104</v>
      </c>
      <c r="AL99" s="26"/>
      <c r="AM99" s="43"/>
      <c r="AN99" s="43"/>
      <c r="AO99" s="43"/>
      <c r="AP99" s="43"/>
      <c r="AQ99" s="7">
        <v>2</v>
      </c>
      <c r="AR99" s="3">
        <f>34*1</f>
        <v>34</v>
      </c>
      <c r="AS99" s="8">
        <f t="shared" si="29"/>
        <v>5.8823529411764705E-2</v>
      </c>
    </row>
    <row r="100" spans="1:45" ht="12.75" customHeight="1">
      <c r="A100" s="112"/>
      <c r="B100" s="92" t="s">
        <v>35</v>
      </c>
      <c r="C100" s="50">
        <v>7</v>
      </c>
      <c r="D100" s="51"/>
      <c r="E100" s="26"/>
      <c r="F100" s="26"/>
      <c r="G100" s="26"/>
      <c r="H100" s="26"/>
      <c r="I100" s="26"/>
      <c r="J100" s="26"/>
      <c r="K100" s="26"/>
      <c r="L100" s="96" t="s">
        <v>104</v>
      </c>
      <c r="M100" s="26"/>
      <c r="N100" s="26"/>
      <c r="O100" s="26"/>
      <c r="P100" s="26"/>
      <c r="Q100" s="26"/>
      <c r="R100" s="26"/>
      <c r="S100" s="26"/>
      <c r="T100" s="96" t="s">
        <v>104</v>
      </c>
      <c r="U100" s="26"/>
      <c r="V100" s="26"/>
      <c r="W100" s="26"/>
      <c r="X100" s="26"/>
      <c r="Y100" s="26"/>
      <c r="Z100" s="26"/>
      <c r="AA100" s="96" t="s">
        <v>104</v>
      </c>
      <c r="AB100" s="26"/>
      <c r="AC100" s="26"/>
      <c r="AD100" s="26"/>
      <c r="AE100" s="26"/>
      <c r="AF100" s="26"/>
      <c r="AG100" s="42"/>
      <c r="AH100" s="26"/>
      <c r="AI100" s="26"/>
      <c r="AJ100" s="43"/>
      <c r="AK100" s="26"/>
      <c r="AL100" s="26"/>
      <c r="AM100" s="43"/>
      <c r="AN100" s="43"/>
      <c r="AO100" s="43"/>
      <c r="AP100" s="43"/>
      <c r="AQ100" s="7">
        <v>3</v>
      </c>
      <c r="AR100" s="3">
        <f t="shared" ref="AR100" si="31">34*1</f>
        <v>34</v>
      </c>
      <c r="AS100" s="8">
        <f t="shared" si="29"/>
        <v>8.8235294117647065E-2</v>
      </c>
    </row>
    <row r="101" spans="1:45" ht="12.75" customHeight="1">
      <c r="A101" s="112"/>
      <c r="B101" s="92" t="s">
        <v>28</v>
      </c>
      <c r="C101" s="50">
        <v>7</v>
      </c>
      <c r="D101" s="51"/>
      <c r="E101" s="26"/>
      <c r="F101" s="26"/>
      <c r="G101" s="96" t="s">
        <v>104</v>
      </c>
      <c r="H101" s="26"/>
      <c r="I101" s="26"/>
      <c r="J101" s="26"/>
      <c r="K101" s="96" t="s">
        <v>104</v>
      </c>
      <c r="L101" s="26"/>
      <c r="M101" s="26"/>
      <c r="N101" s="26"/>
      <c r="O101" s="96" t="s">
        <v>104</v>
      </c>
      <c r="P101" s="26"/>
      <c r="Q101" s="26"/>
      <c r="R101" s="26"/>
      <c r="S101" s="96" t="s">
        <v>104</v>
      </c>
      <c r="T101" s="26"/>
      <c r="U101" s="26"/>
      <c r="V101" s="26"/>
      <c r="W101" s="96" t="s">
        <v>104</v>
      </c>
      <c r="X101" s="26"/>
      <c r="Y101" s="26"/>
      <c r="Z101" s="96" t="s">
        <v>104</v>
      </c>
      <c r="AA101" s="26"/>
      <c r="AB101" s="26"/>
      <c r="AC101" s="26"/>
      <c r="AD101" s="96" t="s">
        <v>104</v>
      </c>
      <c r="AE101" s="26"/>
      <c r="AF101" s="26"/>
      <c r="AG101" s="26"/>
      <c r="AH101" s="26"/>
      <c r="AI101" s="42"/>
      <c r="AJ101" s="96" t="s">
        <v>104</v>
      </c>
      <c r="AK101" s="26"/>
      <c r="AL101" s="26"/>
      <c r="AM101" s="43"/>
      <c r="AN101" s="43"/>
      <c r="AO101" s="43"/>
      <c r="AP101" s="43"/>
      <c r="AQ101" s="7">
        <v>8</v>
      </c>
      <c r="AR101" s="3">
        <f>34*3</f>
        <v>102</v>
      </c>
      <c r="AS101" s="8">
        <f t="shared" si="29"/>
        <v>7.8431372549019607E-2</v>
      </c>
    </row>
    <row r="102" spans="1:45" ht="12.75" customHeight="1">
      <c r="A102" s="112"/>
      <c r="B102" s="92" t="s">
        <v>30</v>
      </c>
      <c r="C102" s="50">
        <v>7</v>
      </c>
      <c r="D102" s="51"/>
      <c r="E102" s="26"/>
      <c r="F102" s="26"/>
      <c r="G102" s="26"/>
      <c r="H102" s="26"/>
      <c r="I102" s="26"/>
      <c r="J102" s="26"/>
      <c r="K102" s="26"/>
      <c r="L102" s="96" t="s">
        <v>104</v>
      </c>
      <c r="M102" s="26"/>
      <c r="N102" s="26"/>
      <c r="O102" s="26"/>
      <c r="P102" s="26"/>
      <c r="Q102" s="26"/>
      <c r="R102" s="26"/>
      <c r="S102" s="96" t="s">
        <v>104</v>
      </c>
      <c r="T102" s="26"/>
      <c r="U102" s="26"/>
      <c r="V102" s="26"/>
      <c r="W102" s="26"/>
      <c r="X102" s="26"/>
      <c r="Y102" s="26"/>
      <c r="Z102" s="26"/>
      <c r="AA102" s="26"/>
      <c r="AB102" s="26"/>
      <c r="AC102" s="96" t="s">
        <v>104</v>
      </c>
      <c r="AD102" s="26"/>
      <c r="AE102" s="26"/>
      <c r="AF102" s="26"/>
      <c r="AG102" s="26"/>
      <c r="AH102" s="42"/>
      <c r="AI102" s="42"/>
      <c r="AJ102" s="96" t="s">
        <v>104</v>
      </c>
      <c r="AK102" s="26"/>
      <c r="AL102" s="26"/>
      <c r="AM102" s="43"/>
      <c r="AN102" s="43"/>
      <c r="AO102" s="43"/>
      <c r="AP102" s="43"/>
      <c r="AQ102" s="7">
        <v>4</v>
      </c>
      <c r="AR102" s="3">
        <f>34*2</f>
        <v>68</v>
      </c>
      <c r="AS102" s="8">
        <f t="shared" si="29"/>
        <v>5.8823529411764705E-2</v>
      </c>
    </row>
    <row r="103" spans="1:45" ht="12.75" customHeight="1">
      <c r="A103" s="112"/>
      <c r="B103" s="92" t="s">
        <v>34</v>
      </c>
      <c r="C103" s="50">
        <v>7</v>
      </c>
      <c r="D103" s="51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96" t="s">
        <v>104</v>
      </c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96" t="s">
        <v>104</v>
      </c>
      <c r="AH103" s="42"/>
      <c r="AI103" s="42"/>
      <c r="AJ103" s="43"/>
      <c r="AK103" s="96" t="s">
        <v>104</v>
      </c>
      <c r="AL103" s="26"/>
      <c r="AM103" s="43"/>
      <c r="AN103" s="43"/>
      <c r="AO103" s="43"/>
      <c r="AP103" s="43"/>
      <c r="AQ103" s="7">
        <v>3</v>
      </c>
      <c r="AR103" s="3">
        <f t="shared" ref="AR103" si="32">34*2</f>
        <v>68</v>
      </c>
      <c r="AS103" s="8">
        <f t="shared" si="29"/>
        <v>4.4117647058823532E-2</v>
      </c>
    </row>
    <row r="104" spans="1:45" ht="12.75" customHeight="1">
      <c r="A104" s="112"/>
      <c r="B104" s="92" t="s">
        <v>29</v>
      </c>
      <c r="C104" s="50">
        <v>7</v>
      </c>
      <c r="D104" s="49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96" t="s">
        <v>104</v>
      </c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96" t="s">
        <v>104</v>
      </c>
      <c r="AF104" s="26"/>
      <c r="AG104" s="26"/>
      <c r="AH104" s="42"/>
      <c r="AI104" s="26"/>
      <c r="AJ104" s="26"/>
      <c r="AK104" s="26"/>
      <c r="AL104" s="26"/>
      <c r="AM104" s="43"/>
      <c r="AN104" s="43"/>
      <c r="AO104" s="43"/>
      <c r="AP104" s="43"/>
      <c r="AQ104" s="7">
        <v>2</v>
      </c>
      <c r="AR104" s="3">
        <f>34*1</f>
        <v>34</v>
      </c>
      <c r="AS104" s="8">
        <f t="shared" si="29"/>
        <v>5.8823529411764705E-2</v>
      </c>
    </row>
    <row r="105" spans="1:45" ht="12.75" customHeight="1">
      <c r="A105" s="112"/>
      <c r="B105" s="93" t="s">
        <v>53</v>
      </c>
      <c r="C105" s="50">
        <v>7</v>
      </c>
      <c r="D105" s="49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96" t="s">
        <v>113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2"/>
      <c r="AI105" s="26"/>
      <c r="AJ105" s="96" t="s">
        <v>104</v>
      </c>
      <c r="AK105" s="26"/>
      <c r="AL105" s="26"/>
      <c r="AM105" s="43"/>
      <c r="AN105" s="43"/>
      <c r="AO105" s="43"/>
      <c r="AP105" s="43"/>
      <c r="AQ105" s="7">
        <v>2</v>
      </c>
      <c r="AR105" s="3">
        <f t="shared" ref="AR105:AR106" si="33">34*1</f>
        <v>34</v>
      </c>
      <c r="AS105" s="8">
        <f t="shared" si="29"/>
        <v>5.8823529411764705E-2</v>
      </c>
    </row>
    <row r="106" spans="1:45" ht="12.75" customHeight="1">
      <c r="A106" s="112"/>
      <c r="B106" s="93" t="s">
        <v>54</v>
      </c>
      <c r="C106" s="50">
        <v>7</v>
      </c>
      <c r="D106" s="49"/>
      <c r="E106" s="26"/>
      <c r="F106" s="26"/>
      <c r="G106" s="96" t="s">
        <v>109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98" t="s">
        <v>104</v>
      </c>
      <c r="AI106" s="26"/>
      <c r="AJ106" s="26"/>
      <c r="AK106" s="26"/>
      <c r="AL106" s="26"/>
      <c r="AM106" s="43"/>
      <c r="AN106" s="43"/>
      <c r="AO106" s="43"/>
      <c r="AP106" s="43"/>
      <c r="AQ106" s="7">
        <v>2</v>
      </c>
      <c r="AR106" s="3">
        <f t="shared" si="33"/>
        <v>34</v>
      </c>
      <c r="AS106" s="8">
        <f t="shared" si="29"/>
        <v>5.8823529411764705E-2</v>
      </c>
    </row>
    <row r="107" spans="1:45" ht="12.75" customHeight="1">
      <c r="A107" s="112"/>
      <c r="B107" s="93" t="s">
        <v>74</v>
      </c>
      <c r="C107" s="50">
        <v>7</v>
      </c>
      <c r="D107" s="49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96" t="s">
        <v>113</v>
      </c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42"/>
      <c r="AI107" s="26"/>
      <c r="AJ107" s="26"/>
      <c r="AK107" s="26"/>
      <c r="AL107" s="96" t="s">
        <v>104</v>
      </c>
      <c r="AM107" s="43"/>
      <c r="AN107" s="43"/>
      <c r="AO107" s="43"/>
      <c r="AP107" s="43"/>
      <c r="AQ107" s="7">
        <v>2</v>
      </c>
      <c r="AR107" s="3">
        <f>34*2</f>
        <v>68</v>
      </c>
      <c r="AS107" s="8">
        <f t="shared" si="29"/>
        <v>2.9411764705882353E-2</v>
      </c>
    </row>
    <row r="108" spans="1:45" ht="12.75" customHeight="1">
      <c r="A108" s="112"/>
      <c r="B108" s="93" t="s">
        <v>71</v>
      </c>
      <c r="C108" s="50">
        <v>7</v>
      </c>
      <c r="D108" s="49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96" t="s">
        <v>104</v>
      </c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42"/>
      <c r="AI108" s="96" t="s">
        <v>104</v>
      </c>
      <c r="AJ108" s="26"/>
      <c r="AK108" s="26"/>
      <c r="AL108" s="26"/>
      <c r="AM108" s="43"/>
      <c r="AN108" s="43"/>
      <c r="AO108" s="43"/>
      <c r="AP108" s="43"/>
      <c r="AQ108" s="7">
        <v>2</v>
      </c>
      <c r="AR108" s="3">
        <f t="shared" ref="AR108" si="34">34*2</f>
        <v>68</v>
      </c>
      <c r="AS108" s="8">
        <f t="shared" si="29"/>
        <v>2.9411764705882353E-2</v>
      </c>
    </row>
    <row r="109" spans="1:45" ht="27" customHeight="1">
      <c r="A109" s="66"/>
      <c r="B109" s="67"/>
      <c r="C109" s="67"/>
      <c r="D109" s="6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6"/>
      <c r="AN109" s="66"/>
      <c r="AO109" s="66"/>
      <c r="AP109" s="66"/>
      <c r="AQ109" s="66"/>
      <c r="AR109" s="66"/>
      <c r="AS109" s="66"/>
    </row>
    <row r="110" spans="1:45" s="2" customFormat="1" ht="81.75" customHeight="1">
      <c r="A110" s="127" t="s">
        <v>36</v>
      </c>
      <c r="B110" s="127"/>
      <c r="C110" s="127"/>
      <c r="D110" s="127"/>
      <c r="E110" s="148" t="s">
        <v>40</v>
      </c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59" t="s">
        <v>20</v>
      </c>
      <c r="AR110" s="163" t="s">
        <v>22</v>
      </c>
      <c r="AS110" s="165" t="s">
        <v>21</v>
      </c>
    </row>
    <row r="111" spans="1:45" s="2" customFormat="1" ht="21.75" customHeight="1">
      <c r="A111" s="123" t="s">
        <v>0</v>
      </c>
      <c r="B111" s="123"/>
      <c r="C111" s="123"/>
      <c r="D111" s="22" t="s">
        <v>18</v>
      </c>
      <c r="E111" s="123" t="s">
        <v>1</v>
      </c>
      <c r="F111" s="123"/>
      <c r="G111" s="123"/>
      <c r="H111" s="123"/>
      <c r="I111" s="123" t="s">
        <v>2</v>
      </c>
      <c r="J111" s="123"/>
      <c r="K111" s="123"/>
      <c r="L111" s="123"/>
      <c r="M111" s="123" t="s">
        <v>3</v>
      </c>
      <c r="N111" s="123"/>
      <c r="O111" s="123"/>
      <c r="P111" s="123"/>
      <c r="Q111" s="123" t="s">
        <v>4</v>
      </c>
      <c r="R111" s="123"/>
      <c r="S111" s="123"/>
      <c r="T111" s="123"/>
      <c r="U111" s="123" t="s">
        <v>5</v>
      </c>
      <c r="V111" s="123"/>
      <c r="W111" s="123"/>
      <c r="X111" s="123" t="s">
        <v>6</v>
      </c>
      <c r="Y111" s="123"/>
      <c r="Z111" s="123"/>
      <c r="AA111" s="123"/>
      <c r="AB111" s="123" t="s">
        <v>7</v>
      </c>
      <c r="AC111" s="123"/>
      <c r="AD111" s="123"/>
      <c r="AE111" s="123" t="s">
        <v>8</v>
      </c>
      <c r="AF111" s="123"/>
      <c r="AG111" s="123"/>
      <c r="AH111" s="123"/>
      <c r="AI111" s="123"/>
      <c r="AJ111" s="123" t="s">
        <v>9</v>
      </c>
      <c r="AK111" s="123"/>
      <c r="AL111" s="123"/>
      <c r="AM111" s="123" t="s">
        <v>10</v>
      </c>
      <c r="AN111" s="123"/>
      <c r="AO111" s="123"/>
      <c r="AP111" s="123"/>
      <c r="AQ111" s="159"/>
      <c r="AR111" s="163"/>
      <c r="AS111" s="165"/>
    </row>
    <row r="112" spans="1:45" s="6" customFormat="1" ht="11.25" customHeight="1">
      <c r="A112" s="123"/>
      <c r="B112" s="123"/>
      <c r="C112" s="123"/>
      <c r="D112" s="22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59"/>
      <c r="AR112" s="163"/>
      <c r="AS112" s="165"/>
    </row>
    <row r="113" spans="1:45" ht="12.75" customHeight="1">
      <c r="A113" s="112" t="s">
        <v>25</v>
      </c>
      <c r="B113" s="92" t="s">
        <v>13</v>
      </c>
      <c r="C113" s="50">
        <v>8</v>
      </c>
      <c r="D113" s="51"/>
      <c r="E113" s="26"/>
      <c r="F113" s="96" t="s">
        <v>104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96" t="s">
        <v>104</v>
      </c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102" t="s">
        <v>112</v>
      </c>
      <c r="AH113" s="26"/>
      <c r="AI113" s="26"/>
      <c r="AJ113" s="26"/>
      <c r="AK113" s="96" t="s">
        <v>104</v>
      </c>
      <c r="AL113" s="26"/>
      <c r="AM113" s="7"/>
      <c r="AN113" s="7"/>
      <c r="AO113" s="7"/>
      <c r="AP113" s="7"/>
      <c r="AQ113" s="7">
        <v>4</v>
      </c>
      <c r="AR113" s="3">
        <v>102</v>
      </c>
      <c r="AS113" s="8">
        <f t="shared" ref="AS113:AS128" si="35">AQ113/AR113</f>
        <v>3.9215686274509803E-2</v>
      </c>
    </row>
    <row r="114" spans="1:45" ht="12.75" customHeight="1">
      <c r="A114" s="112"/>
      <c r="B114" s="92" t="s">
        <v>27</v>
      </c>
      <c r="C114" s="50">
        <v>8</v>
      </c>
      <c r="D114" s="51"/>
      <c r="E114" s="26"/>
      <c r="F114" s="26"/>
      <c r="G114" s="26"/>
      <c r="H114" s="26"/>
      <c r="I114" s="26"/>
      <c r="J114" s="26"/>
      <c r="K114" s="26"/>
      <c r="L114" s="96" t="s">
        <v>104</v>
      </c>
      <c r="M114" s="26"/>
      <c r="N114" s="26"/>
      <c r="O114" s="26"/>
      <c r="P114" s="96" t="s">
        <v>104</v>
      </c>
      <c r="Q114" s="26"/>
      <c r="R114" s="26"/>
      <c r="S114" s="96" t="s">
        <v>104</v>
      </c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96" t="s">
        <v>104</v>
      </c>
      <c r="AH114" s="26"/>
      <c r="AI114" s="26"/>
      <c r="AJ114" s="26"/>
      <c r="AK114" s="26"/>
      <c r="AL114" s="26"/>
      <c r="AM114" s="7"/>
      <c r="AN114" s="7"/>
      <c r="AO114" s="7"/>
      <c r="AP114" s="7"/>
      <c r="AQ114" s="7">
        <v>4</v>
      </c>
      <c r="AR114" s="3">
        <v>68</v>
      </c>
      <c r="AS114" s="8">
        <f t="shared" si="35"/>
        <v>5.8823529411764705E-2</v>
      </c>
    </row>
    <row r="115" spans="1:45">
      <c r="A115" s="112"/>
      <c r="B115" s="92" t="s">
        <v>12</v>
      </c>
      <c r="C115" s="50">
        <v>8</v>
      </c>
      <c r="D115" s="49"/>
      <c r="E115" s="26"/>
      <c r="F115" s="26"/>
      <c r="G115" s="26"/>
      <c r="H115" s="96" t="s">
        <v>104</v>
      </c>
      <c r="I115" s="26"/>
      <c r="J115" s="26"/>
      <c r="K115" s="96" t="s">
        <v>104</v>
      </c>
      <c r="L115" s="26"/>
      <c r="M115" s="26"/>
      <c r="N115" s="26"/>
      <c r="O115" s="26"/>
      <c r="P115" s="96" t="s">
        <v>104</v>
      </c>
      <c r="Q115" s="26"/>
      <c r="R115" s="26"/>
      <c r="S115" s="96" t="s">
        <v>104</v>
      </c>
      <c r="T115" s="26"/>
      <c r="U115" s="26"/>
      <c r="V115" s="96" t="s">
        <v>104</v>
      </c>
      <c r="W115" s="26"/>
      <c r="X115" s="96" t="s">
        <v>104</v>
      </c>
      <c r="Y115" s="26"/>
      <c r="Z115" s="26"/>
      <c r="AA115" s="26"/>
      <c r="AB115" s="96" t="s">
        <v>104</v>
      </c>
      <c r="AC115" s="26"/>
      <c r="AD115" s="96" t="s">
        <v>104</v>
      </c>
      <c r="AE115" s="26"/>
      <c r="AF115" s="96" t="s">
        <v>104</v>
      </c>
      <c r="AG115" s="26"/>
      <c r="AH115" s="26"/>
      <c r="AI115" s="26"/>
      <c r="AJ115" s="96" t="s">
        <v>104</v>
      </c>
      <c r="AK115" s="26"/>
      <c r="AL115" s="26"/>
      <c r="AM115" s="7"/>
      <c r="AN115" s="7"/>
      <c r="AO115" s="7"/>
      <c r="AP115" s="7"/>
      <c r="AQ115" s="7">
        <v>10</v>
      </c>
      <c r="AR115" s="3">
        <f t="shared" ref="AR115:AR116" si="36">34*3</f>
        <v>102</v>
      </c>
      <c r="AS115" s="8">
        <f t="shared" si="35"/>
        <v>9.8039215686274508E-2</v>
      </c>
    </row>
    <row r="116" spans="1:45" ht="12.75" customHeight="1">
      <c r="A116" s="112"/>
      <c r="B116" s="92" t="s">
        <v>84</v>
      </c>
      <c r="C116" s="50">
        <v>8</v>
      </c>
      <c r="D116" s="79"/>
      <c r="E116" s="26"/>
      <c r="F116" s="26"/>
      <c r="G116" s="26"/>
      <c r="H116" s="107" t="s">
        <v>104</v>
      </c>
      <c r="I116" s="42"/>
      <c r="J116" s="26"/>
      <c r="K116" s="26"/>
      <c r="L116" s="108" t="s">
        <v>104</v>
      </c>
      <c r="M116" s="26"/>
      <c r="N116" s="26"/>
      <c r="O116" s="26"/>
      <c r="P116" s="26"/>
      <c r="Q116" s="26"/>
      <c r="R116" s="26"/>
      <c r="S116" s="108" t="s">
        <v>104</v>
      </c>
      <c r="T116" s="26"/>
      <c r="U116" s="26"/>
      <c r="V116" s="26"/>
      <c r="W116" s="26"/>
      <c r="X116" s="26"/>
      <c r="Y116" s="108" t="s">
        <v>104</v>
      </c>
      <c r="Z116" s="26"/>
      <c r="AA116" s="26"/>
      <c r="AB116" s="26"/>
      <c r="AC116" s="26"/>
      <c r="AD116" s="108" t="s">
        <v>104</v>
      </c>
      <c r="AE116" s="26"/>
      <c r="AF116" s="26"/>
      <c r="AG116" s="26"/>
      <c r="AH116" s="26"/>
      <c r="AI116" s="108" t="s">
        <v>104</v>
      </c>
      <c r="AJ116" s="26"/>
      <c r="AK116" s="26"/>
      <c r="AL116" s="26"/>
      <c r="AM116" s="7"/>
      <c r="AN116" s="7"/>
      <c r="AO116" s="7"/>
      <c r="AP116" s="7"/>
      <c r="AQ116" s="7">
        <v>6</v>
      </c>
      <c r="AR116" s="3">
        <f t="shared" si="36"/>
        <v>102</v>
      </c>
      <c r="AS116" s="8">
        <f t="shared" si="35"/>
        <v>5.8823529411764705E-2</v>
      </c>
    </row>
    <row r="117" spans="1:45" ht="12.75" customHeight="1">
      <c r="A117" s="112"/>
      <c r="B117" s="92" t="s">
        <v>85</v>
      </c>
      <c r="C117" s="50">
        <v>8</v>
      </c>
      <c r="D117" s="51"/>
      <c r="E117" s="26"/>
      <c r="F117" s="26"/>
      <c r="G117" s="26"/>
      <c r="H117" s="108" t="s">
        <v>104</v>
      </c>
      <c r="I117" s="26"/>
      <c r="J117" s="26"/>
      <c r="K117" s="26"/>
      <c r="L117" s="108" t="s">
        <v>104</v>
      </c>
      <c r="M117" s="26"/>
      <c r="N117" s="26"/>
      <c r="O117" s="26"/>
      <c r="P117" s="26"/>
      <c r="Q117" s="26"/>
      <c r="R117" s="26"/>
      <c r="S117" s="26"/>
      <c r="T117" s="108" t="s">
        <v>104</v>
      </c>
      <c r="U117" s="26"/>
      <c r="V117" s="26"/>
      <c r="W117" s="26"/>
      <c r="X117" s="26"/>
      <c r="Y117" s="26"/>
      <c r="Z117" s="26"/>
      <c r="AA117" s="108" t="s">
        <v>104</v>
      </c>
      <c r="AB117" s="26"/>
      <c r="AC117" s="26"/>
      <c r="AD117" s="26"/>
      <c r="AE117" s="26"/>
      <c r="AF117" s="26"/>
      <c r="AG117" s="26"/>
      <c r="AH117" s="26"/>
      <c r="AI117" s="109" t="s">
        <v>104</v>
      </c>
      <c r="AJ117" s="43"/>
      <c r="AK117" s="26"/>
      <c r="AL117" s="26"/>
      <c r="AM117" s="7"/>
      <c r="AN117" s="7"/>
      <c r="AO117" s="7"/>
      <c r="AP117" s="7"/>
      <c r="AQ117" s="7">
        <v>5</v>
      </c>
      <c r="AR117" s="3">
        <f t="shared" ref="AR117" si="37">34*2</f>
        <v>68</v>
      </c>
      <c r="AS117" s="8">
        <f t="shared" si="35"/>
        <v>7.3529411764705885E-2</v>
      </c>
    </row>
    <row r="118" spans="1:45">
      <c r="A118" s="112"/>
      <c r="B118" s="92" t="s">
        <v>86</v>
      </c>
      <c r="C118" s="50">
        <v>8</v>
      </c>
      <c r="D118" s="51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96" t="s">
        <v>104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3"/>
      <c r="AJ118" s="43"/>
      <c r="AK118" s="96" t="s">
        <v>104</v>
      </c>
      <c r="AL118" s="26"/>
      <c r="AM118" s="7"/>
      <c r="AN118" s="7"/>
      <c r="AO118" s="7"/>
      <c r="AP118" s="7"/>
      <c r="AQ118" s="7">
        <v>2</v>
      </c>
      <c r="AR118" s="3">
        <f>34*1</f>
        <v>34</v>
      </c>
      <c r="AS118" s="8">
        <f t="shared" si="35"/>
        <v>5.8823529411764705E-2</v>
      </c>
    </row>
    <row r="119" spans="1:45" ht="12.75" customHeight="1">
      <c r="A119" s="112"/>
      <c r="B119" s="92" t="s">
        <v>35</v>
      </c>
      <c r="C119" s="50">
        <v>8</v>
      </c>
      <c r="D119" s="51"/>
      <c r="E119" s="26"/>
      <c r="F119" s="96" t="s">
        <v>104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96" t="s">
        <v>104</v>
      </c>
      <c r="T119" s="42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96" t="s">
        <v>104</v>
      </c>
      <c r="AI119" s="43"/>
      <c r="AJ119" s="43"/>
      <c r="AK119" s="26"/>
      <c r="AL119" s="26"/>
      <c r="AM119" s="7"/>
      <c r="AN119" s="7"/>
      <c r="AO119" s="7"/>
      <c r="AP119" s="7"/>
      <c r="AQ119" s="7">
        <v>3</v>
      </c>
      <c r="AR119" s="3">
        <f t="shared" ref="AR119" si="38">34*1</f>
        <v>34</v>
      </c>
      <c r="AS119" s="8">
        <f t="shared" si="35"/>
        <v>8.8235294117647065E-2</v>
      </c>
    </row>
    <row r="120" spans="1:45" ht="12.75" customHeight="1">
      <c r="A120" s="112"/>
      <c r="B120" s="92" t="s">
        <v>28</v>
      </c>
      <c r="C120" s="50">
        <v>8</v>
      </c>
      <c r="D120" s="49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42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96" t="s">
        <v>104</v>
      </c>
      <c r="AG120" s="26"/>
      <c r="AH120" s="26"/>
      <c r="AI120" s="43"/>
      <c r="AJ120" s="43"/>
      <c r="AK120" s="26"/>
      <c r="AL120" s="96" t="s">
        <v>104</v>
      </c>
      <c r="AM120" s="7"/>
      <c r="AN120" s="7"/>
      <c r="AO120" s="7"/>
      <c r="AP120" s="7"/>
      <c r="AQ120" s="7">
        <v>2</v>
      </c>
      <c r="AR120" s="3">
        <v>68</v>
      </c>
      <c r="AS120" s="8">
        <f t="shared" si="35"/>
        <v>2.9411764705882353E-2</v>
      </c>
    </row>
    <row r="121" spans="1:45" ht="12.75" customHeight="1">
      <c r="A121" s="112"/>
      <c r="B121" s="92" t="s">
        <v>30</v>
      </c>
      <c r="C121" s="50">
        <v>8</v>
      </c>
      <c r="D121" s="49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42"/>
      <c r="T121" s="96" t="s">
        <v>104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43"/>
      <c r="AJ121" s="43"/>
      <c r="AK121" s="26"/>
      <c r="AL121" s="96" t="s">
        <v>104</v>
      </c>
      <c r="AM121" s="7"/>
      <c r="AN121" s="7"/>
      <c r="AO121" s="7"/>
      <c r="AP121" s="7"/>
      <c r="AQ121" s="7">
        <v>2</v>
      </c>
      <c r="AR121" s="3">
        <f t="shared" ref="AR121:AR124" si="39">34*2</f>
        <v>68</v>
      </c>
      <c r="AS121" s="8">
        <f t="shared" si="35"/>
        <v>2.9411764705882353E-2</v>
      </c>
    </row>
    <row r="122" spans="1:45" ht="12.75" customHeight="1">
      <c r="A122" s="112"/>
      <c r="B122" s="92" t="s">
        <v>34</v>
      </c>
      <c r="C122" s="50">
        <v>8</v>
      </c>
      <c r="D122" s="49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96" t="s">
        <v>104</v>
      </c>
      <c r="S122" s="42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96" t="s">
        <v>104</v>
      </c>
      <c r="AH122" s="26"/>
      <c r="AI122" s="43"/>
      <c r="AJ122" s="43"/>
      <c r="AK122" s="96" t="s">
        <v>104</v>
      </c>
      <c r="AL122" s="26"/>
      <c r="AM122" s="7"/>
      <c r="AN122" s="7"/>
      <c r="AO122" s="7"/>
      <c r="AP122" s="7"/>
      <c r="AQ122" s="7">
        <v>3</v>
      </c>
      <c r="AR122" s="3">
        <f t="shared" si="39"/>
        <v>68</v>
      </c>
      <c r="AS122" s="8">
        <f t="shared" si="35"/>
        <v>4.4117647058823532E-2</v>
      </c>
    </row>
    <row r="123" spans="1:45" ht="12.75" customHeight="1">
      <c r="A123" s="112"/>
      <c r="B123" s="93" t="s">
        <v>37</v>
      </c>
      <c r="C123" s="50">
        <v>8</v>
      </c>
      <c r="D123" s="49"/>
      <c r="E123" s="26"/>
      <c r="F123" s="26"/>
      <c r="G123" s="26"/>
      <c r="H123" s="26"/>
      <c r="I123" s="26"/>
      <c r="J123" s="26"/>
      <c r="K123" s="26"/>
      <c r="L123" s="26"/>
      <c r="M123" s="26"/>
      <c r="N123" s="96" t="s">
        <v>104</v>
      </c>
      <c r="O123" s="26"/>
      <c r="P123" s="26"/>
      <c r="Q123" s="26"/>
      <c r="R123" s="26"/>
      <c r="S123" s="42"/>
      <c r="T123" s="26"/>
      <c r="U123" s="26"/>
      <c r="V123" s="26"/>
      <c r="W123" s="26"/>
      <c r="X123" s="96" t="s">
        <v>104</v>
      </c>
      <c r="Y123" s="26"/>
      <c r="Z123" s="26"/>
      <c r="AA123" s="26"/>
      <c r="AB123" s="26"/>
      <c r="AC123" s="96" t="s">
        <v>104</v>
      </c>
      <c r="AD123" s="26"/>
      <c r="AE123" s="26"/>
      <c r="AF123" s="26"/>
      <c r="AG123" s="96" t="s">
        <v>104</v>
      </c>
      <c r="AH123" s="96" t="s">
        <v>104</v>
      </c>
      <c r="AI123" s="43"/>
      <c r="AJ123" s="43"/>
      <c r="AK123" s="26"/>
      <c r="AL123" s="26"/>
      <c r="AM123" s="7"/>
      <c r="AN123" s="7"/>
      <c r="AO123" s="7"/>
      <c r="AP123" s="7"/>
      <c r="AQ123" s="7">
        <v>5</v>
      </c>
      <c r="AR123" s="3">
        <f t="shared" si="39"/>
        <v>68</v>
      </c>
      <c r="AS123" s="8">
        <f t="shared" si="35"/>
        <v>7.3529411764705885E-2</v>
      </c>
    </row>
    <row r="124" spans="1:45" ht="12.75" customHeight="1">
      <c r="A124" s="112"/>
      <c r="B124" s="93" t="s">
        <v>29</v>
      </c>
      <c r="C124" s="50">
        <v>8</v>
      </c>
      <c r="D124" s="49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42"/>
      <c r="T124" s="96" t="s">
        <v>104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96" t="s">
        <v>104</v>
      </c>
      <c r="AF124" s="26"/>
      <c r="AG124" s="26"/>
      <c r="AH124" s="26"/>
      <c r="AI124" s="43"/>
      <c r="AJ124" s="43"/>
      <c r="AK124" s="26"/>
      <c r="AL124" s="26"/>
      <c r="AM124" s="7"/>
      <c r="AN124" s="7"/>
      <c r="AO124" s="7"/>
      <c r="AP124" s="7"/>
      <c r="AQ124" s="7">
        <v>2</v>
      </c>
      <c r="AR124" s="3">
        <f t="shared" si="39"/>
        <v>68</v>
      </c>
      <c r="AS124" s="8">
        <f t="shared" si="35"/>
        <v>2.9411764705882353E-2</v>
      </c>
    </row>
    <row r="125" spans="1:45" ht="12.75" customHeight="1">
      <c r="A125" s="112"/>
      <c r="B125" s="93" t="s">
        <v>54</v>
      </c>
      <c r="C125" s="50">
        <v>8</v>
      </c>
      <c r="D125" s="49"/>
      <c r="E125" s="26"/>
      <c r="F125" s="26"/>
      <c r="G125" s="96" t="s">
        <v>109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42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96" t="s">
        <v>104</v>
      </c>
      <c r="AI125" s="43"/>
      <c r="AJ125" s="43"/>
      <c r="AK125" s="26"/>
      <c r="AL125" s="26"/>
      <c r="AM125" s="7"/>
      <c r="AN125" s="7"/>
      <c r="AO125" s="7"/>
      <c r="AP125" s="7"/>
      <c r="AQ125" s="7">
        <v>2</v>
      </c>
      <c r="AR125" s="3">
        <f t="shared" ref="AR125:AR127" si="40">34*1</f>
        <v>34</v>
      </c>
      <c r="AS125" s="8">
        <f t="shared" si="35"/>
        <v>5.8823529411764705E-2</v>
      </c>
    </row>
    <row r="126" spans="1:45" ht="12.75" customHeight="1">
      <c r="A126" s="112"/>
      <c r="B126" s="93" t="s">
        <v>74</v>
      </c>
      <c r="C126" s="50">
        <v>8</v>
      </c>
      <c r="D126" s="49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42"/>
      <c r="T126" s="96" t="s">
        <v>113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3"/>
      <c r="AJ126" s="43"/>
      <c r="AK126" s="26"/>
      <c r="AL126" s="96" t="s">
        <v>104</v>
      </c>
      <c r="AM126" s="7"/>
      <c r="AN126" s="7"/>
      <c r="AO126" s="7"/>
      <c r="AP126" s="7"/>
      <c r="AQ126" s="7">
        <v>2</v>
      </c>
      <c r="AR126" s="3">
        <f t="shared" si="40"/>
        <v>34</v>
      </c>
      <c r="AS126" s="8">
        <f t="shared" si="35"/>
        <v>5.8823529411764705E-2</v>
      </c>
    </row>
    <row r="127" spans="1:45" ht="12.75" customHeight="1">
      <c r="A127" s="112"/>
      <c r="B127" s="93" t="s">
        <v>87</v>
      </c>
      <c r="C127" s="50">
        <v>8</v>
      </c>
      <c r="D127" s="49"/>
      <c r="E127" s="26"/>
      <c r="F127" s="26"/>
      <c r="G127" s="96" t="s">
        <v>109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42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43"/>
      <c r="AJ127" s="99" t="s">
        <v>104</v>
      </c>
      <c r="AK127" s="26"/>
      <c r="AL127" s="26"/>
      <c r="AM127" s="7"/>
      <c r="AN127" s="7"/>
      <c r="AO127" s="7"/>
      <c r="AP127" s="7"/>
      <c r="AQ127" s="7">
        <v>2</v>
      </c>
      <c r="AR127" s="3">
        <f t="shared" si="40"/>
        <v>34</v>
      </c>
      <c r="AS127" s="8">
        <f t="shared" si="35"/>
        <v>5.8823529411764705E-2</v>
      </c>
    </row>
    <row r="128" spans="1:45" ht="12.75" customHeight="1">
      <c r="A128" s="112"/>
      <c r="B128" s="93" t="s">
        <v>71</v>
      </c>
      <c r="C128" s="50">
        <v>8</v>
      </c>
      <c r="D128" s="49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98" t="s">
        <v>104</v>
      </c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99" t="s">
        <v>104</v>
      </c>
      <c r="AJ128" s="43"/>
      <c r="AK128" s="26"/>
      <c r="AL128" s="26"/>
      <c r="AM128" s="7"/>
      <c r="AN128" s="7"/>
      <c r="AO128" s="7"/>
      <c r="AP128" s="7"/>
      <c r="AQ128" s="7">
        <v>2</v>
      </c>
      <c r="AR128" s="3">
        <f t="shared" ref="AR128" si="41">34*2</f>
        <v>68</v>
      </c>
      <c r="AS128" s="8">
        <f t="shared" si="35"/>
        <v>2.9411764705882353E-2</v>
      </c>
    </row>
    <row r="129" spans="1:45" ht="27" customHeight="1">
      <c r="A129" s="66"/>
      <c r="B129" s="67"/>
      <c r="C129" s="67"/>
      <c r="D129" s="6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6"/>
      <c r="AN129" s="66"/>
      <c r="AO129" s="66"/>
      <c r="AP129" s="66"/>
      <c r="AQ129" s="66"/>
      <c r="AR129" s="66"/>
      <c r="AS129" s="66"/>
    </row>
    <row r="130" spans="1:45" s="2" customFormat="1" ht="81.75" customHeight="1">
      <c r="A130" s="127" t="s">
        <v>38</v>
      </c>
      <c r="B130" s="127"/>
      <c r="C130" s="127"/>
      <c r="D130" s="127"/>
      <c r="E130" s="148" t="s">
        <v>40</v>
      </c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59" t="s">
        <v>20</v>
      </c>
      <c r="AR130" s="163" t="s">
        <v>22</v>
      </c>
      <c r="AS130" s="165" t="s">
        <v>21</v>
      </c>
    </row>
    <row r="131" spans="1:45" s="2" customFormat="1" ht="21.75" customHeight="1">
      <c r="A131" s="123" t="s">
        <v>0</v>
      </c>
      <c r="B131" s="123"/>
      <c r="C131" s="123"/>
      <c r="D131" s="22" t="s">
        <v>18</v>
      </c>
      <c r="E131" s="123" t="s">
        <v>1</v>
      </c>
      <c r="F131" s="123"/>
      <c r="G131" s="123"/>
      <c r="H131" s="123"/>
      <c r="I131" s="123" t="s">
        <v>2</v>
      </c>
      <c r="J131" s="123"/>
      <c r="K131" s="123"/>
      <c r="L131" s="123"/>
      <c r="M131" s="123" t="s">
        <v>3</v>
      </c>
      <c r="N131" s="123"/>
      <c r="O131" s="123"/>
      <c r="P131" s="123"/>
      <c r="Q131" s="123" t="s">
        <v>4</v>
      </c>
      <c r="R131" s="123"/>
      <c r="S131" s="123"/>
      <c r="T131" s="123"/>
      <c r="U131" s="123" t="s">
        <v>5</v>
      </c>
      <c r="V131" s="123"/>
      <c r="W131" s="123"/>
      <c r="X131" s="123" t="s">
        <v>6</v>
      </c>
      <c r="Y131" s="123"/>
      <c r="Z131" s="123"/>
      <c r="AA131" s="123"/>
      <c r="AB131" s="123" t="s">
        <v>7</v>
      </c>
      <c r="AC131" s="123"/>
      <c r="AD131" s="123"/>
      <c r="AE131" s="123" t="s">
        <v>8</v>
      </c>
      <c r="AF131" s="123"/>
      <c r="AG131" s="123"/>
      <c r="AH131" s="123"/>
      <c r="AI131" s="123"/>
      <c r="AJ131" s="123" t="s">
        <v>9</v>
      </c>
      <c r="AK131" s="123"/>
      <c r="AL131" s="123"/>
      <c r="AM131" s="123" t="s">
        <v>10</v>
      </c>
      <c r="AN131" s="123"/>
      <c r="AO131" s="123"/>
      <c r="AP131" s="123"/>
      <c r="AQ131" s="159"/>
      <c r="AR131" s="163"/>
      <c r="AS131" s="165"/>
    </row>
    <row r="132" spans="1:45" s="6" customFormat="1" ht="11.25" customHeight="1">
      <c r="A132" s="123"/>
      <c r="B132" s="123"/>
      <c r="C132" s="123"/>
      <c r="D132" s="22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159"/>
      <c r="AR132" s="163"/>
      <c r="AS132" s="165"/>
    </row>
    <row r="133" spans="1:45" ht="12.75" customHeight="1">
      <c r="A133" s="112" t="s">
        <v>25</v>
      </c>
      <c r="B133" s="92" t="s">
        <v>13</v>
      </c>
      <c r="C133" s="50">
        <v>9</v>
      </c>
      <c r="D133" s="51"/>
      <c r="E133" s="26"/>
      <c r="F133" s="26"/>
      <c r="G133" s="100" t="s">
        <v>104</v>
      </c>
      <c r="H133" s="26"/>
      <c r="I133" s="96" t="s">
        <v>104</v>
      </c>
      <c r="J133" s="26"/>
      <c r="K133" s="26"/>
      <c r="L133" s="96" t="s">
        <v>104</v>
      </c>
      <c r="M133" s="96" t="s">
        <v>104</v>
      </c>
      <c r="N133" s="26"/>
      <c r="O133" s="26"/>
      <c r="P133" s="26"/>
      <c r="Q133" s="96" t="s">
        <v>104</v>
      </c>
      <c r="R133" s="96" t="s">
        <v>104</v>
      </c>
      <c r="S133" s="26"/>
      <c r="T133" s="26"/>
      <c r="U133" s="26"/>
      <c r="V133" s="26"/>
      <c r="W133" s="26"/>
      <c r="X133" s="26"/>
      <c r="Y133" s="102" t="s">
        <v>111</v>
      </c>
      <c r="Z133" s="26"/>
      <c r="AA133" s="96" t="s">
        <v>104</v>
      </c>
      <c r="AB133" s="26"/>
      <c r="AC133" s="26"/>
      <c r="AD133" s="26"/>
      <c r="AE133" s="26"/>
      <c r="AF133" s="96" t="s">
        <v>104</v>
      </c>
      <c r="AG133" s="26"/>
      <c r="AH133" s="26"/>
      <c r="AI133" s="26"/>
      <c r="AJ133" s="26"/>
      <c r="AK133" s="96" t="s">
        <v>104</v>
      </c>
      <c r="AL133" s="26"/>
      <c r="AM133" s="43"/>
      <c r="AN133" s="43"/>
      <c r="AO133" s="43"/>
      <c r="AP133" s="43"/>
      <c r="AQ133" s="7">
        <v>10</v>
      </c>
      <c r="AR133" s="3">
        <f>34*3</f>
        <v>102</v>
      </c>
      <c r="AS133" s="8">
        <f t="shared" ref="AS133:AS148" si="42">AQ133/AR133</f>
        <v>9.8039215686274508E-2</v>
      </c>
    </row>
    <row r="134" spans="1:45" ht="12.75" customHeight="1">
      <c r="A134" s="112"/>
      <c r="B134" s="92" t="s">
        <v>27</v>
      </c>
      <c r="C134" s="50">
        <v>9</v>
      </c>
      <c r="D134" s="51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96" t="s">
        <v>104</v>
      </c>
      <c r="T134" s="26"/>
      <c r="U134" s="96" t="s">
        <v>104</v>
      </c>
      <c r="V134" s="96" t="s">
        <v>104</v>
      </c>
      <c r="W134" s="96" t="s">
        <v>104</v>
      </c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96" t="s">
        <v>104</v>
      </c>
      <c r="AI134" s="26"/>
      <c r="AJ134" s="26"/>
      <c r="AK134" s="26"/>
      <c r="AL134" s="26"/>
      <c r="AM134" s="43"/>
      <c r="AN134" s="43"/>
      <c r="AO134" s="43"/>
      <c r="AP134" s="43"/>
      <c r="AQ134" s="7">
        <v>5</v>
      </c>
      <c r="AR134" s="3">
        <f t="shared" ref="AR134:AR136" si="43">34*3</f>
        <v>102</v>
      </c>
      <c r="AS134" s="8">
        <f t="shared" si="42"/>
        <v>4.9019607843137254E-2</v>
      </c>
    </row>
    <row r="135" spans="1:45">
      <c r="A135" s="112"/>
      <c r="B135" s="92" t="s">
        <v>12</v>
      </c>
      <c r="C135" s="50">
        <v>9</v>
      </c>
      <c r="D135" s="49"/>
      <c r="E135" s="26"/>
      <c r="F135" s="26"/>
      <c r="G135" s="26"/>
      <c r="H135" s="96" t="s">
        <v>104</v>
      </c>
      <c r="I135" s="26"/>
      <c r="J135" s="96" t="s">
        <v>104</v>
      </c>
      <c r="K135" s="26"/>
      <c r="L135" s="26"/>
      <c r="M135" s="26"/>
      <c r="N135" s="96" t="s">
        <v>104</v>
      </c>
      <c r="O135" s="26"/>
      <c r="P135" s="26"/>
      <c r="Q135" s="26"/>
      <c r="R135" s="96" t="s">
        <v>104</v>
      </c>
      <c r="S135" s="96" t="s">
        <v>104</v>
      </c>
      <c r="T135" s="26"/>
      <c r="U135" s="96" t="s">
        <v>104</v>
      </c>
      <c r="V135" s="26"/>
      <c r="W135" s="26"/>
      <c r="X135" s="26"/>
      <c r="Y135" s="96" t="s">
        <v>104</v>
      </c>
      <c r="Z135" s="26"/>
      <c r="AA135" s="26"/>
      <c r="AB135" s="96" t="s">
        <v>104</v>
      </c>
      <c r="AC135" s="26"/>
      <c r="AD135" s="96" t="s">
        <v>104</v>
      </c>
      <c r="AE135" s="26"/>
      <c r="AF135" s="26"/>
      <c r="AG135" s="26"/>
      <c r="AH135" s="26"/>
      <c r="AI135" s="26"/>
      <c r="AJ135" s="96" t="s">
        <v>104</v>
      </c>
      <c r="AK135" s="26"/>
      <c r="AL135" s="26"/>
      <c r="AM135" s="43"/>
      <c r="AN135" s="43"/>
      <c r="AO135" s="43"/>
      <c r="AP135" s="43"/>
      <c r="AQ135" s="7">
        <v>10</v>
      </c>
      <c r="AR135" s="3">
        <f t="shared" si="43"/>
        <v>102</v>
      </c>
      <c r="AS135" s="8">
        <f t="shared" si="42"/>
        <v>9.8039215686274508E-2</v>
      </c>
    </row>
    <row r="136" spans="1:45" ht="12.75" customHeight="1">
      <c r="A136" s="112"/>
      <c r="B136" s="92" t="s">
        <v>84</v>
      </c>
      <c r="C136" s="50">
        <v>9</v>
      </c>
      <c r="D136" s="51"/>
      <c r="E136" s="26"/>
      <c r="F136" s="26"/>
      <c r="G136" s="26"/>
      <c r="H136" s="105" t="s">
        <v>104</v>
      </c>
      <c r="I136" s="42"/>
      <c r="J136" s="26"/>
      <c r="K136" s="26"/>
      <c r="L136" s="96" t="s">
        <v>104</v>
      </c>
      <c r="M136" s="26"/>
      <c r="N136" s="26"/>
      <c r="O136" s="26"/>
      <c r="P136" s="26"/>
      <c r="Q136" s="26"/>
      <c r="R136" s="26"/>
      <c r="S136" s="26"/>
      <c r="T136" s="96" t="s">
        <v>104</v>
      </c>
      <c r="U136" s="26"/>
      <c r="V136" s="26"/>
      <c r="W136" s="96" t="s">
        <v>104</v>
      </c>
      <c r="X136" s="26"/>
      <c r="Y136" s="26"/>
      <c r="Z136" s="26"/>
      <c r="AA136" s="96" t="s">
        <v>104</v>
      </c>
      <c r="AB136" s="26"/>
      <c r="AC136" s="96" t="s">
        <v>104</v>
      </c>
      <c r="AD136" s="26"/>
      <c r="AE136" s="26"/>
      <c r="AF136" s="26"/>
      <c r="AG136" s="96" t="s">
        <v>104</v>
      </c>
      <c r="AH136" s="26"/>
      <c r="AI136" s="26"/>
      <c r="AJ136" s="26"/>
      <c r="AK136" s="96" t="s">
        <v>104</v>
      </c>
      <c r="AL136" s="26"/>
      <c r="AM136" s="43"/>
      <c r="AN136" s="43"/>
      <c r="AO136" s="43"/>
      <c r="AP136" s="43"/>
      <c r="AQ136" s="7">
        <v>8</v>
      </c>
      <c r="AR136" s="3">
        <f t="shared" si="43"/>
        <v>102</v>
      </c>
      <c r="AS136" s="8">
        <f t="shared" si="42"/>
        <v>7.8431372549019607E-2</v>
      </c>
    </row>
    <row r="137" spans="1:45">
      <c r="A137" s="112"/>
      <c r="B137" s="92" t="s">
        <v>85</v>
      </c>
      <c r="C137" s="50">
        <v>9</v>
      </c>
      <c r="D137" s="51"/>
      <c r="E137" s="26"/>
      <c r="F137" s="96" t="s">
        <v>104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96" t="s">
        <v>104</v>
      </c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96" t="s">
        <v>104</v>
      </c>
      <c r="AB137" s="26"/>
      <c r="AC137" s="26"/>
      <c r="AD137" s="26"/>
      <c r="AE137" s="26"/>
      <c r="AF137" s="26"/>
      <c r="AG137" s="26"/>
      <c r="AH137" s="96" t="s">
        <v>104</v>
      </c>
      <c r="AI137" s="43"/>
      <c r="AJ137" s="43"/>
      <c r="AK137" s="26"/>
      <c r="AL137" s="26"/>
      <c r="AM137" s="43"/>
      <c r="AN137" s="43"/>
      <c r="AO137" s="43"/>
      <c r="AP137" s="43"/>
      <c r="AQ137" s="7">
        <v>4</v>
      </c>
      <c r="AR137" s="3">
        <v>68</v>
      </c>
      <c r="AS137" s="8">
        <f t="shared" si="42"/>
        <v>5.8823529411764705E-2</v>
      </c>
    </row>
    <row r="138" spans="1:45" ht="12.75" customHeight="1">
      <c r="A138" s="112"/>
      <c r="B138" s="92" t="s">
        <v>86</v>
      </c>
      <c r="C138" s="50">
        <v>9</v>
      </c>
      <c r="D138" s="49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96" t="s">
        <v>104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99" t="s">
        <v>104</v>
      </c>
      <c r="AJ138" s="43"/>
      <c r="AK138" s="26"/>
      <c r="AL138" s="26"/>
      <c r="AM138" s="43"/>
      <c r="AN138" s="43"/>
      <c r="AO138" s="43"/>
      <c r="AP138" s="43"/>
      <c r="AQ138" s="7">
        <v>2</v>
      </c>
      <c r="AR138" s="3">
        <f>34*1</f>
        <v>34</v>
      </c>
      <c r="AS138" s="8">
        <f t="shared" si="42"/>
        <v>5.8823529411764705E-2</v>
      </c>
    </row>
    <row r="139" spans="1:45">
      <c r="A139" s="112"/>
      <c r="B139" s="92" t="s">
        <v>35</v>
      </c>
      <c r="C139" s="50">
        <v>9</v>
      </c>
      <c r="D139" s="49"/>
      <c r="E139" s="26"/>
      <c r="F139" s="26"/>
      <c r="G139" s="26"/>
      <c r="H139" s="26"/>
      <c r="I139" s="26"/>
      <c r="J139" s="26"/>
      <c r="K139" s="26"/>
      <c r="L139" s="96" t="s">
        <v>104</v>
      </c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96" t="s">
        <v>104</v>
      </c>
      <c r="AB139" s="26"/>
      <c r="AC139" s="26"/>
      <c r="AD139" s="26"/>
      <c r="AE139" s="26"/>
      <c r="AF139" s="26"/>
      <c r="AG139" s="26"/>
      <c r="AH139" s="26"/>
      <c r="AI139" s="43"/>
      <c r="AJ139" s="43"/>
      <c r="AK139" s="26"/>
      <c r="AL139" s="26"/>
      <c r="AM139" s="43"/>
      <c r="AN139" s="43"/>
      <c r="AO139" s="43"/>
      <c r="AP139" s="43"/>
      <c r="AQ139" s="7">
        <v>2</v>
      </c>
      <c r="AR139" s="3">
        <f t="shared" ref="AR139" si="44">34*1</f>
        <v>34</v>
      </c>
      <c r="AS139" s="8">
        <f t="shared" si="42"/>
        <v>5.8823529411764705E-2</v>
      </c>
    </row>
    <row r="140" spans="1:45">
      <c r="A140" s="112"/>
      <c r="B140" s="92" t="s">
        <v>28</v>
      </c>
      <c r="C140" s="50">
        <v>9</v>
      </c>
      <c r="D140" s="49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96" t="s">
        <v>104</v>
      </c>
      <c r="AA140" s="26"/>
      <c r="AB140" s="26"/>
      <c r="AC140" s="26"/>
      <c r="AD140" s="26"/>
      <c r="AE140" s="26"/>
      <c r="AF140" s="26"/>
      <c r="AG140" s="26"/>
      <c r="AH140" s="26"/>
      <c r="AI140" s="43"/>
      <c r="AJ140" s="99" t="s">
        <v>104</v>
      </c>
      <c r="AK140" s="26"/>
      <c r="AL140" s="26"/>
      <c r="AM140" s="43"/>
      <c r="AN140" s="43"/>
      <c r="AO140" s="43"/>
      <c r="AP140" s="43"/>
      <c r="AQ140" s="7">
        <v>2</v>
      </c>
      <c r="AR140" s="3">
        <f>34*2</f>
        <v>68</v>
      </c>
      <c r="AS140" s="8">
        <f t="shared" si="42"/>
        <v>2.9411764705882353E-2</v>
      </c>
    </row>
    <row r="141" spans="1:45">
      <c r="A141" s="112"/>
      <c r="B141" s="92" t="s">
        <v>32</v>
      </c>
      <c r="C141" s="50">
        <v>9</v>
      </c>
      <c r="D141" s="49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96" t="s">
        <v>104</v>
      </c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99" t="s">
        <v>104</v>
      </c>
      <c r="AJ141" s="43"/>
      <c r="AK141" s="26"/>
      <c r="AL141" s="26"/>
      <c r="AM141" s="43"/>
      <c r="AN141" s="43"/>
      <c r="AO141" s="43"/>
      <c r="AP141" s="43"/>
      <c r="AQ141" s="7">
        <v>2</v>
      </c>
      <c r="AR141" s="3">
        <f>34*1</f>
        <v>34</v>
      </c>
      <c r="AS141" s="8">
        <f t="shared" si="42"/>
        <v>5.8823529411764705E-2</v>
      </c>
    </row>
    <row r="142" spans="1:45">
      <c r="A142" s="112"/>
      <c r="B142" s="92" t="s">
        <v>30</v>
      </c>
      <c r="C142" s="50">
        <v>9</v>
      </c>
      <c r="D142" s="49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99" t="s">
        <v>104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43"/>
      <c r="AJ142" s="43"/>
      <c r="AK142" s="99" t="s">
        <v>104</v>
      </c>
      <c r="AL142" s="26"/>
      <c r="AM142" s="43"/>
      <c r="AN142" s="43"/>
      <c r="AO142" s="43"/>
      <c r="AP142" s="43"/>
      <c r="AQ142" s="7">
        <v>2</v>
      </c>
      <c r="AR142" s="3">
        <f>34*2</f>
        <v>68</v>
      </c>
      <c r="AS142" s="8">
        <f t="shared" si="42"/>
        <v>2.9411764705882353E-2</v>
      </c>
    </row>
    <row r="143" spans="1:45">
      <c r="A143" s="112"/>
      <c r="B143" s="92" t="s">
        <v>34</v>
      </c>
      <c r="C143" s="50">
        <v>9</v>
      </c>
      <c r="D143" s="49"/>
      <c r="E143" s="26"/>
      <c r="F143" s="26"/>
      <c r="G143" s="26"/>
      <c r="H143" s="26"/>
      <c r="I143" s="26"/>
      <c r="J143" s="26"/>
      <c r="K143" s="26"/>
      <c r="L143" s="26"/>
      <c r="M143" s="26"/>
      <c r="N143" s="96" t="s">
        <v>104</v>
      </c>
      <c r="O143" s="26"/>
      <c r="P143" s="26"/>
      <c r="Q143" s="26"/>
      <c r="R143" s="26"/>
      <c r="S143" s="26"/>
      <c r="T143" s="26"/>
      <c r="U143" s="26"/>
      <c r="V143" s="96" t="s">
        <v>104</v>
      </c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99" t="s">
        <v>104</v>
      </c>
      <c r="AJ143" s="43"/>
      <c r="AK143" s="26"/>
      <c r="AL143" s="26"/>
      <c r="AM143" s="43"/>
      <c r="AN143" s="43"/>
      <c r="AO143" s="43"/>
      <c r="AP143" s="43"/>
      <c r="AQ143" s="7">
        <v>3</v>
      </c>
      <c r="AR143" s="3">
        <f>34*3</f>
        <v>102</v>
      </c>
      <c r="AS143" s="8">
        <f t="shared" si="42"/>
        <v>2.9411764705882353E-2</v>
      </c>
    </row>
    <row r="144" spans="1:45">
      <c r="A144" s="112"/>
      <c r="B144" s="93" t="s">
        <v>37</v>
      </c>
      <c r="C144" s="50">
        <v>9</v>
      </c>
      <c r="D144" s="49"/>
      <c r="E144" s="26"/>
      <c r="F144" s="26"/>
      <c r="G144" s="96" t="s">
        <v>104</v>
      </c>
      <c r="H144" s="26"/>
      <c r="I144" s="26"/>
      <c r="J144" s="26"/>
      <c r="K144" s="26"/>
      <c r="L144" s="26"/>
      <c r="M144" s="96" t="s">
        <v>104</v>
      </c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96" t="s">
        <v>104</v>
      </c>
      <c r="Z144" s="26"/>
      <c r="AA144" s="26"/>
      <c r="AB144" s="26"/>
      <c r="AC144" s="26"/>
      <c r="AD144" s="26"/>
      <c r="AE144" s="26"/>
      <c r="AF144" s="26"/>
      <c r="AG144" s="26"/>
      <c r="AH144" s="26"/>
      <c r="AI144" s="99" t="s">
        <v>104</v>
      </c>
      <c r="AJ144" s="43"/>
      <c r="AK144" s="26"/>
      <c r="AL144" s="26"/>
      <c r="AM144" s="43"/>
      <c r="AN144" s="43"/>
      <c r="AO144" s="43"/>
      <c r="AP144" s="43"/>
      <c r="AQ144" s="7">
        <v>4</v>
      </c>
      <c r="AR144" s="3">
        <f>34*2</f>
        <v>68</v>
      </c>
      <c r="AS144" s="8">
        <f t="shared" si="42"/>
        <v>5.8823529411764705E-2</v>
      </c>
    </row>
    <row r="145" spans="1:45">
      <c r="A145" s="112"/>
      <c r="B145" s="93" t="s">
        <v>29</v>
      </c>
      <c r="C145" s="50">
        <v>9</v>
      </c>
      <c r="D145" s="49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96" t="s">
        <v>104</v>
      </c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96" t="s">
        <v>104</v>
      </c>
      <c r="AH145" s="26"/>
      <c r="AI145" s="43"/>
      <c r="AJ145" s="43"/>
      <c r="AK145" s="26"/>
      <c r="AL145" s="26"/>
      <c r="AM145" s="43"/>
      <c r="AN145" s="43"/>
      <c r="AO145" s="43"/>
      <c r="AP145" s="43"/>
      <c r="AQ145" s="7">
        <v>2</v>
      </c>
      <c r="AR145" s="3">
        <f t="shared" ref="AR145" si="45">34*2</f>
        <v>68</v>
      </c>
      <c r="AS145" s="8">
        <f t="shared" si="42"/>
        <v>2.9411764705882353E-2</v>
      </c>
    </row>
    <row r="146" spans="1:45">
      <c r="A146" s="112"/>
      <c r="B146" s="93" t="s">
        <v>74</v>
      </c>
      <c r="C146" s="50">
        <v>9</v>
      </c>
      <c r="D146" s="49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96" t="s">
        <v>113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3"/>
      <c r="AJ146" s="43"/>
      <c r="AK146" s="26"/>
      <c r="AL146" s="96" t="s">
        <v>104</v>
      </c>
      <c r="AM146" s="43"/>
      <c r="AN146" s="43"/>
      <c r="AO146" s="43"/>
      <c r="AP146" s="43"/>
      <c r="AQ146" s="7">
        <v>2</v>
      </c>
      <c r="AR146" s="3">
        <f>34*1</f>
        <v>34</v>
      </c>
      <c r="AS146" s="8">
        <f t="shared" si="42"/>
        <v>5.8823529411764705E-2</v>
      </c>
    </row>
    <row r="147" spans="1:45" ht="12.75" customHeight="1">
      <c r="A147" s="112"/>
      <c r="B147" s="93" t="s">
        <v>87</v>
      </c>
      <c r="C147" s="50">
        <v>9</v>
      </c>
      <c r="D147" s="49"/>
      <c r="E147" s="26"/>
      <c r="F147" s="26"/>
      <c r="G147" s="96" t="s">
        <v>109</v>
      </c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43"/>
      <c r="AJ147" s="99" t="s">
        <v>104</v>
      </c>
      <c r="AK147" s="26"/>
      <c r="AL147" s="26"/>
      <c r="AM147" s="43"/>
      <c r="AN147" s="43"/>
      <c r="AO147" s="43"/>
      <c r="AP147" s="43"/>
      <c r="AQ147" s="7">
        <v>2</v>
      </c>
      <c r="AR147" s="3">
        <f t="shared" ref="AR147" si="46">34*1</f>
        <v>34</v>
      </c>
      <c r="AS147" s="8">
        <f t="shared" si="42"/>
        <v>5.8823529411764705E-2</v>
      </c>
    </row>
    <row r="148" spans="1:45" ht="12.75" customHeight="1">
      <c r="A148" s="112"/>
      <c r="B148" s="93" t="s">
        <v>71</v>
      </c>
      <c r="C148" s="50">
        <v>9</v>
      </c>
      <c r="D148" s="51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96" t="s">
        <v>104</v>
      </c>
      <c r="T148" s="42"/>
      <c r="U148" s="26"/>
      <c r="V148" s="26"/>
      <c r="W148" s="26"/>
      <c r="X148" s="26"/>
      <c r="Y148" s="26"/>
      <c r="Z148" s="26"/>
      <c r="AA148" s="26"/>
      <c r="AB148" s="26"/>
      <c r="AC148" s="26"/>
      <c r="AD148" s="42"/>
      <c r="AE148" s="26"/>
      <c r="AF148" s="26"/>
      <c r="AG148" s="26"/>
      <c r="AH148" s="26"/>
      <c r="AI148" s="99" t="s">
        <v>104</v>
      </c>
      <c r="AJ148" s="43"/>
      <c r="AK148" s="26"/>
      <c r="AL148" s="26"/>
      <c r="AM148" s="43"/>
      <c r="AN148" s="43"/>
      <c r="AO148" s="43"/>
      <c r="AP148" s="43"/>
      <c r="AQ148" s="7">
        <v>2</v>
      </c>
      <c r="AR148" s="3">
        <f>34*2</f>
        <v>68</v>
      </c>
      <c r="AS148" s="8">
        <f t="shared" si="42"/>
        <v>2.9411764705882353E-2</v>
      </c>
    </row>
    <row r="149" spans="1:45" ht="27" customHeight="1">
      <c r="A149" s="66"/>
      <c r="B149" s="67"/>
      <c r="C149" s="67"/>
      <c r="D149" s="6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6"/>
      <c r="AN149" s="66"/>
      <c r="AO149" s="66"/>
      <c r="AP149" s="66"/>
      <c r="AQ149" s="66"/>
      <c r="AR149" s="66"/>
      <c r="AS149" s="66"/>
    </row>
    <row r="150" spans="1:45" ht="111.75" customHeight="1">
      <c r="A150" s="119" t="s">
        <v>41</v>
      </c>
      <c r="B150" s="120"/>
      <c r="C150" s="120"/>
      <c r="D150" s="121"/>
      <c r="E150" s="148" t="s">
        <v>40</v>
      </c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59" t="s">
        <v>20</v>
      </c>
      <c r="AR150" s="163" t="s">
        <v>22</v>
      </c>
      <c r="AS150" s="165" t="s">
        <v>21</v>
      </c>
    </row>
    <row r="151" spans="1:45" ht="12.75" customHeight="1">
      <c r="A151" s="113" t="s">
        <v>0</v>
      </c>
      <c r="B151" s="114"/>
      <c r="C151" s="115"/>
      <c r="D151" s="22" t="s">
        <v>18</v>
      </c>
      <c r="E151" s="123" t="s">
        <v>1</v>
      </c>
      <c r="F151" s="123"/>
      <c r="G151" s="123"/>
      <c r="H151" s="123"/>
      <c r="I151" s="123" t="s">
        <v>2</v>
      </c>
      <c r="J151" s="123"/>
      <c r="K151" s="123"/>
      <c r="L151" s="123"/>
      <c r="M151" s="123" t="s">
        <v>3</v>
      </c>
      <c r="N151" s="123"/>
      <c r="O151" s="123"/>
      <c r="P151" s="123"/>
      <c r="Q151" s="123" t="s">
        <v>4</v>
      </c>
      <c r="R151" s="123"/>
      <c r="S151" s="123"/>
      <c r="T151" s="123"/>
      <c r="U151" s="123" t="s">
        <v>5</v>
      </c>
      <c r="V151" s="123"/>
      <c r="W151" s="123"/>
      <c r="X151" s="123" t="s">
        <v>6</v>
      </c>
      <c r="Y151" s="123"/>
      <c r="Z151" s="123"/>
      <c r="AA151" s="123"/>
      <c r="AB151" s="123" t="s">
        <v>7</v>
      </c>
      <c r="AC151" s="123"/>
      <c r="AD151" s="123"/>
      <c r="AE151" s="123" t="s">
        <v>8</v>
      </c>
      <c r="AF151" s="123"/>
      <c r="AG151" s="123"/>
      <c r="AH151" s="123"/>
      <c r="AI151" s="123"/>
      <c r="AJ151" s="123" t="s">
        <v>9</v>
      </c>
      <c r="AK151" s="123"/>
      <c r="AL151" s="123"/>
      <c r="AM151" s="123" t="s">
        <v>10</v>
      </c>
      <c r="AN151" s="123"/>
      <c r="AO151" s="123"/>
      <c r="AP151" s="123"/>
      <c r="AQ151" s="159"/>
      <c r="AR151" s="163"/>
      <c r="AS151" s="165"/>
    </row>
    <row r="152" spans="1:45">
      <c r="A152" s="116"/>
      <c r="B152" s="117"/>
      <c r="C152" s="118"/>
      <c r="D152" s="22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159"/>
      <c r="AR152" s="163"/>
      <c r="AS152" s="165"/>
    </row>
    <row r="153" spans="1:45" ht="16.5" customHeight="1">
      <c r="A153" s="112" t="s">
        <v>25</v>
      </c>
      <c r="B153" s="92" t="s">
        <v>13</v>
      </c>
      <c r="C153" s="52">
        <v>10</v>
      </c>
      <c r="D153" s="51"/>
      <c r="E153" s="4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96" t="s">
        <v>104</v>
      </c>
      <c r="Q153" s="26"/>
      <c r="R153" s="26"/>
      <c r="S153" s="26"/>
      <c r="T153" s="96" t="s">
        <v>104</v>
      </c>
      <c r="U153" s="26"/>
      <c r="V153" s="26"/>
      <c r="W153" s="26"/>
      <c r="X153" s="26"/>
      <c r="Y153" s="26"/>
      <c r="Z153" s="26"/>
      <c r="AA153" s="96" t="s">
        <v>104</v>
      </c>
      <c r="AB153" s="26"/>
      <c r="AC153" s="26"/>
      <c r="AD153" s="26"/>
      <c r="AE153" s="26"/>
      <c r="AF153" s="26"/>
      <c r="AG153" s="102" t="s">
        <v>112</v>
      </c>
      <c r="AH153" s="102" t="s">
        <v>112</v>
      </c>
      <c r="AI153" s="26"/>
      <c r="AJ153" s="26"/>
      <c r="AK153" s="26"/>
      <c r="AL153" s="26"/>
      <c r="AM153" s="43"/>
      <c r="AN153" s="43"/>
      <c r="AO153" s="43"/>
      <c r="AP153" s="43"/>
      <c r="AQ153" s="7">
        <v>5</v>
      </c>
      <c r="AR153" s="80">
        <f>34*2</f>
        <v>68</v>
      </c>
      <c r="AS153" s="8">
        <f t="shared" ref="AS153:AS168" si="47">AQ153/AR153</f>
        <v>7.3529411764705885E-2</v>
      </c>
    </row>
    <row r="154" spans="1:45">
      <c r="A154" s="112"/>
      <c r="B154" s="92" t="s">
        <v>27</v>
      </c>
      <c r="C154" s="52">
        <v>10</v>
      </c>
      <c r="D154" s="51"/>
      <c r="E154" s="4"/>
      <c r="F154" s="26"/>
      <c r="G154" s="26"/>
      <c r="H154" s="26"/>
      <c r="I154" s="26"/>
      <c r="J154" s="96" t="s">
        <v>118</v>
      </c>
      <c r="K154" s="26"/>
      <c r="L154" s="26"/>
      <c r="M154" s="96" t="s">
        <v>104</v>
      </c>
      <c r="N154" s="26"/>
      <c r="O154" s="26"/>
      <c r="P154" s="26"/>
      <c r="Q154" s="96" t="s">
        <v>104</v>
      </c>
      <c r="R154" s="26"/>
      <c r="S154" s="26"/>
      <c r="T154" s="26"/>
      <c r="U154" s="96" t="s">
        <v>104</v>
      </c>
      <c r="V154" s="26"/>
      <c r="W154" s="26"/>
      <c r="X154" s="26"/>
      <c r="Y154" s="26"/>
      <c r="Z154" s="26"/>
      <c r="AA154" s="26"/>
      <c r="AB154" s="26"/>
      <c r="AC154" s="26"/>
      <c r="AD154" s="96" t="s">
        <v>104</v>
      </c>
      <c r="AE154" s="26"/>
      <c r="AF154" s="96" t="s">
        <v>104</v>
      </c>
      <c r="AG154" s="26"/>
      <c r="AH154" s="26"/>
      <c r="AI154" s="96" t="s">
        <v>104</v>
      </c>
      <c r="AJ154" s="26"/>
      <c r="AK154" s="26"/>
      <c r="AL154" s="26"/>
      <c r="AM154" s="43"/>
      <c r="AN154" s="43"/>
      <c r="AO154" s="43"/>
      <c r="AP154" s="43"/>
      <c r="AQ154" s="7">
        <v>7</v>
      </c>
      <c r="AR154" s="80">
        <v>170</v>
      </c>
      <c r="AS154" s="8">
        <f t="shared" si="47"/>
        <v>4.1176470588235294E-2</v>
      </c>
    </row>
    <row r="155" spans="1:45">
      <c r="A155" s="112"/>
      <c r="B155" s="92" t="s">
        <v>12</v>
      </c>
      <c r="C155" s="52">
        <v>10</v>
      </c>
      <c r="D155" s="49"/>
      <c r="E155" s="4"/>
      <c r="F155" s="26"/>
      <c r="G155" s="26"/>
      <c r="H155" s="26"/>
      <c r="I155" s="26"/>
      <c r="J155" s="26"/>
      <c r="K155" s="26"/>
      <c r="L155" s="96" t="s">
        <v>104</v>
      </c>
      <c r="M155" s="26"/>
      <c r="N155" s="26"/>
      <c r="O155" s="26"/>
      <c r="P155" s="26"/>
      <c r="Q155" s="96" t="s">
        <v>104</v>
      </c>
      <c r="R155" s="26"/>
      <c r="S155" s="26"/>
      <c r="T155" s="26"/>
      <c r="U155" s="96" t="s">
        <v>104</v>
      </c>
      <c r="V155" s="26"/>
      <c r="W155" s="26"/>
      <c r="X155" s="26"/>
      <c r="Y155" s="96" t="s">
        <v>104</v>
      </c>
      <c r="Z155" s="26"/>
      <c r="AA155" s="26"/>
      <c r="AB155" s="26"/>
      <c r="AC155" s="26"/>
      <c r="AD155" s="26"/>
      <c r="AE155" s="96" t="s">
        <v>104</v>
      </c>
      <c r="AF155" s="26"/>
      <c r="AG155" s="26"/>
      <c r="AH155" s="26"/>
      <c r="AI155" s="96" t="s">
        <v>104</v>
      </c>
      <c r="AJ155" s="26"/>
      <c r="AK155" s="96" t="s">
        <v>104</v>
      </c>
      <c r="AL155" s="26"/>
      <c r="AM155" s="43"/>
      <c r="AN155" s="43"/>
      <c r="AO155" s="43"/>
      <c r="AP155" s="43"/>
      <c r="AQ155" s="7">
        <v>7</v>
      </c>
      <c r="AR155" s="80">
        <f t="shared" ref="AR155" si="48">34*3</f>
        <v>102</v>
      </c>
      <c r="AS155" s="8">
        <f t="shared" si="47"/>
        <v>6.8627450980392163E-2</v>
      </c>
    </row>
    <row r="156" spans="1:45" ht="14.25" customHeight="1">
      <c r="A156" s="112"/>
      <c r="B156" s="92" t="s">
        <v>88</v>
      </c>
      <c r="C156" s="52">
        <v>10</v>
      </c>
      <c r="D156" s="51"/>
      <c r="E156" s="4"/>
      <c r="F156" s="26"/>
      <c r="G156" s="26"/>
      <c r="H156" s="44"/>
      <c r="I156" s="42"/>
      <c r="J156" s="26"/>
      <c r="K156" s="96" t="s">
        <v>104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96" t="s">
        <v>104</v>
      </c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96" t="s">
        <v>104</v>
      </c>
      <c r="AL156" s="102" t="s">
        <v>112</v>
      </c>
      <c r="AM156" s="43"/>
      <c r="AN156" s="43"/>
      <c r="AO156" s="43"/>
      <c r="AP156" s="43"/>
      <c r="AQ156" s="7">
        <v>4</v>
      </c>
      <c r="AR156" s="80">
        <f>34*2</f>
        <v>68</v>
      </c>
      <c r="AS156" s="8">
        <f t="shared" si="47"/>
        <v>5.8823529411764705E-2</v>
      </c>
    </row>
    <row r="157" spans="1:45">
      <c r="A157" s="112"/>
      <c r="B157" s="92" t="s">
        <v>85</v>
      </c>
      <c r="C157" s="52">
        <v>10</v>
      </c>
      <c r="D157" s="51"/>
      <c r="E157" s="4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96" t="s">
        <v>104</v>
      </c>
      <c r="Q157" s="26"/>
      <c r="R157" s="26"/>
      <c r="S157" s="26"/>
      <c r="T157" s="26"/>
      <c r="U157" s="26"/>
      <c r="V157" s="26"/>
      <c r="W157" s="26"/>
      <c r="X157" s="26"/>
      <c r="Y157" s="26"/>
      <c r="Z157" s="96" t="s">
        <v>104</v>
      </c>
      <c r="AA157" s="26"/>
      <c r="AB157" s="26"/>
      <c r="AC157" s="26"/>
      <c r="AD157" s="26"/>
      <c r="AE157" s="26"/>
      <c r="AF157" s="26"/>
      <c r="AG157" s="96" t="s">
        <v>104</v>
      </c>
      <c r="AH157" s="26"/>
      <c r="AI157" s="43"/>
      <c r="AJ157" s="43"/>
      <c r="AK157" s="96" t="s">
        <v>104</v>
      </c>
      <c r="AL157" s="96" t="s">
        <v>104</v>
      </c>
      <c r="AM157" s="43"/>
      <c r="AN157" s="43"/>
      <c r="AO157" s="43"/>
      <c r="AP157" s="43"/>
      <c r="AQ157" s="7">
        <v>5</v>
      </c>
      <c r="AR157" s="80">
        <f t="shared" ref="AR157:AR158" si="49">34*2</f>
        <v>68</v>
      </c>
      <c r="AS157" s="8">
        <f t="shared" si="47"/>
        <v>7.3529411764705885E-2</v>
      </c>
    </row>
    <row r="158" spans="1:45">
      <c r="A158" s="112"/>
      <c r="B158" s="92" t="s">
        <v>86</v>
      </c>
      <c r="C158" s="52">
        <v>10</v>
      </c>
      <c r="D158" s="49"/>
      <c r="E158" s="4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96" t="s">
        <v>104</v>
      </c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43"/>
      <c r="AJ158" s="43"/>
      <c r="AK158" s="96" t="s">
        <v>104</v>
      </c>
      <c r="AL158" s="26"/>
      <c r="AM158" s="43"/>
      <c r="AN158" s="43"/>
      <c r="AO158" s="43"/>
      <c r="AP158" s="43"/>
      <c r="AQ158" s="7">
        <v>2</v>
      </c>
      <c r="AR158" s="80">
        <f t="shared" si="49"/>
        <v>68</v>
      </c>
      <c r="AS158" s="8">
        <f t="shared" si="47"/>
        <v>2.9411764705882353E-2</v>
      </c>
    </row>
    <row r="159" spans="1:45">
      <c r="A159" s="112"/>
      <c r="B159" s="92" t="s">
        <v>35</v>
      </c>
      <c r="C159" s="52">
        <v>10</v>
      </c>
      <c r="D159" s="51"/>
      <c r="E159" s="4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96" t="s">
        <v>104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43"/>
      <c r="AJ159" s="43"/>
      <c r="AK159" s="26"/>
      <c r="AL159" s="96" t="s">
        <v>104</v>
      </c>
      <c r="AM159" s="43"/>
      <c r="AN159" s="43"/>
      <c r="AO159" s="43"/>
      <c r="AP159" s="43"/>
      <c r="AQ159" s="7">
        <v>2</v>
      </c>
      <c r="AR159" s="80">
        <f>34*1</f>
        <v>34</v>
      </c>
      <c r="AS159" s="8">
        <f t="shared" si="47"/>
        <v>5.8823529411764705E-2</v>
      </c>
    </row>
    <row r="160" spans="1:45" ht="14.25" customHeight="1">
      <c r="A160" s="112"/>
      <c r="B160" s="92" t="s">
        <v>34</v>
      </c>
      <c r="C160" s="52">
        <v>10</v>
      </c>
      <c r="D160" s="51"/>
      <c r="E160" s="4"/>
      <c r="F160" s="26"/>
      <c r="G160" s="26"/>
      <c r="H160" s="26"/>
      <c r="I160" s="26"/>
      <c r="J160" s="26"/>
      <c r="K160" s="26"/>
      <c r="L160" s="26"/>
      <c r="M160" s="26"/>
      <c r="N160" s="96" t="s">
        <v>104</v>
      </c>
      <c r="O160" s="26"/>
      <c r="P160" s="26"/>
      <c r="Q160" s="26"/>
      <c r="R160" s="26"/>
      <c r="S160" s="26"/>
      <c r="T160" s="26"/>
      <c r="U160" s="26"/>
      <c r="V160" s="26"/>
      <c r="W160" s="26"/>
      <c r="X160" s="96" t="s">
        <v>104</v>
      </c>
      <c r="Y160" s="26"/>
      <c r="Z160" s="26"/>
      <c r="AA160" s="26"/>
      <c r="AB160" s="26"/>
      <c r="AC160" s="26"/>
      <c r="AD160" s="26"/>
      <c r="AE160" s="26"/>
      <c r="AF160" s="26"/>
      <c r="AG160" s="26"/>
      <c r="AH160" s="102" t="s">
        <v>112</v>
      </c>
      <c r="AI160" s="43"/>
      <c r="AJ160" s="43"/>
      <c r="AK160" s="26"/>
      <c r="AL160" s="96" t="s">
        <v>104</v>
      </c>
      <c r="AM160" s="43"/>
      <c r="AN160" s="43"/>
      <c r="AO160" s="43"/>
      <c r="AP160" s="43"/>
      <c r="AQ160" s="7">
        <v>4</v>
      </c>
      <c r="AR160" s="80">
        <f>34*2</f>
        <v>68</v>
      </c>
      <c r="AS160" s="8">
        <f t="shared" si="47"/>
        <v>5.8823529411764705E-2</v>
      </c>
    </row>
    <row r="161" spans="1:45">
      <c r="A161" s="112"/>
      <c r="B161" s="93" t="s">
        <v>37</v>
      </c>
      <c r="C161" s="52">
        <v>10</v>
      </c>
      <c r="D161" s="51"/>
      <c r="E161" s="4"/>
      <c r="F161" s="26"/>
      <c r="G161" s="96" t="s">
        <v>104</v>
      </c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96" t="s">
        <v>104</v>
      </c>
      <c r="AG161" s="26"/>
      <c r="AH161" s="26"/>
      <c r="AI161" s="43"/>
      <c r="AJ161" s="43"/>
      <c r="AK161" s="26"/>
      <c r="AL161" s="26"/>
      <c r="AM161" s="43"/>
      <c r="AN161" s="43"/>
      <c r="AO161" s="43"/>
      <c r="AP161" s="43"/>
      <c r="AQ161" s="7">
        <v>2</v>
      </c>
      <c r="AR161" s="80">
        <f>34*1</f>
        <v>34</v>
      </c>
      <c r="AS161" s="8">
        <f t="shared" si="47"/>
        <v>5.8823529411764705E-2</v>
      </c>
    </row>
    <row r="162" spans="1:45">
      <c r="A162" s="112"/>
      <c r="B162" s="93" t="s">
        <v>29</v>
      </c>
      <c r="C162" s="52">
        <v>10</v>
      </c>
      <c r="D162" s="51"/>
      <c r="E162" s="4"/>
      <c r="F162" s="26"/>
      <c r="G162" s="26"/>
      <c r="H162" s="26"/>
      <c r="I162" s="26"/>
      <c r="J162" s="26"/>
      <c r="K162" s="26"/>
      <c r="L162" s="26"/>
      <c r="M162" s="96" t="s">
        <v>104</v>
      </c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96" t="s">
        <v>104</v>
      </c>
      <c r="AI162" s="43"/>
      <c r="AJ162" s="43"/>
      <c r="AK162" s="26"/>
      <c r="AL162" s="26"/>
      <c r="AM162" s="43"/>
      <c r="AN162" s="43"/>
      <c r="AO162" s="43"/>
      <c r="AP162" s="43"/>
      <c r="AQ162" s="7">
        <v>2</v>
      </c>
      <c r="AR162" s="80">
        <f t="shared" ref="AR162" si="50">34*1</f>
        <v>34</v>
      </c>
      <c r="AS162" s="8">
        <f t="shared" si="47"/>
        <v>5.8823529411764705E-2</v>
      </c>
    </row>
    <row r="163" spans="1:45">
      <c r="A163" s="112"/>
      <c r="B163" s="92" t="s">
        <v>28</v>
      </c>
      <c r="C163" s="52">
        <v>10</v>
      </c>
      <c r="D163" s="51"/>
      <c r="E163" s="4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96" t="s">
        <v>104</v>
      </c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96" t="s">
        <v>104</v>
      </c>
      <c r="AI163" s="43"/>
      <c r="AJ163" s="43"/>
      <c r="AK163" s="96" t="s">
        <v>104</v>
      </c>
      <c r="AL163" s="26"/>
      <c r="AM163" s="43"/>
      <c r="AN163" s="43"/>
      <c r="AO163" s="43"/>
      <c r="AP163" s="43"/>
      <c r="AQ163" s="7">
        <v>3</v>
      </c>
      <c r="AR163" s="80">
        <f>34*2</f>
        <v>68</v>
      </c>
      <c r="AS163" s="8">
        <f t="shared" si="47"/>
        <v>4.4117647058823532E-2</v>
      </c>
    </row>
    <row r="164" spans="1:45">
      <c r="A164" s="112"/>
      <c r="B164" s="92" t="s">
        <v>32</v>
      </c>
      <c r="C164" s="52">
        <v>10</v>
      </c>
      <c r="D164" s="51"/>
      <c r="E164" s="4"/>
      <c r="F164" s="26"/>
      <c r="G164" s="26"/>
      <c r="H164" s="26"/>
      <c r="I164" s="26"/>
      <c r="J164" s="26"/>
      <c r="K164" s="26"/>
      <c r="L164" s="26"/>
      <c r="M164" s="26"/>
      <c r="N164" s="26"/>
      <c r="O164" s="96" t="s">
        <v>104</v>
      </c>
      <c r="P164" s="26"/>
      <c r="Q164" s="26"/>
      <c r="R164" s="26"/>
      <c r="S164" s="26"/>
      <c r="T164" s="26"/>
      <c r="U164" s="26"/>
      <c r="V164" s="96" t="s">
        <v>104</v>
      </c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43"/>
      <c r="AJ164" s="43"/>
      <c r="AK164" s="96" t="s">
        <v>104</v>
      </c>
      <c r="AL164" s="26"/>
      <c r="AM164" s="43"/>
      <c r="AN164" s="43"/>
      <c r="AO164" s="43"/>
      <c r="AP164" s="43"/>
      <c r="AQ164" s="7">
        <v>3</v>
      </c>
      <c r="AR164" s="80">
        <f>34*4</f>
        <v>136</v>
      </c>
      <c r="AS164" s="8">
        <f t="shared" si="47"/>
        <v>2.2058823529411766E-2</v>
      </c>
    </row>
    <row r="165" spans="1:45">
      <c r="A165" s="112"/>
      <c r="B165" s="92" t="s">
        <v>30</v>
      </c>
      <c r="C165" s="52">
        <v>10</v>
      </c>
      <c r="D165" s="51"/>
      <c r="E165" s="4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99" t="s">
        <v>104</v>
      </c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43"/>
      <c r="AJ165" s="99" t="s">
        <v>104</v>
      </c>
      <c r="AK165" s="26"/>
      <c r="AL165" s="26"/>
      <c r="AM165" s="43"/>
      <c r="AN165" s="43"/>
      <c r="AO165" s="43"/>
      <c r="AP165" s="43"/>
      <c r="AQ165" s="7">
        <v>2</v>
      </c>
      <c r="AR165" s="80">
        <f>34*1</f>
        <v>34</v>
      </c>
      <c r="AS165" s="8">
        <f t="shared" si="47"/>
        <v>5.8823529411764705E-2</v>
      </c>
    </row>
    <row r="166" spans="1:45" ht="12.75" customHeight="1">
      <c r="A166" s="112"/>
      <c r="B166" s="93" t="s">
        <v>87</v>
      </c>
      <c r="C166" s="52">
        <v>10</v>
      </c>
      <c r="D166" s="51"/>
      <c r="E166" s="4"/>
      <c r="F166" s="26"/>
      <c r="G166" s="96" t="s">
        <v>109</v>
      </c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43"/>
      <c r="AJ166" s="99" t="s">
        <v>104</v>
      </c>
      <c r="AK166" s="26"/>
      <c r="AL166" s="26"/>
      <c r="AM166" s="43"/>
      <c r="AN166" s="43"/>
      <c r="AO166" s="43"/>
      <c r="AP166" s="43"/>
      <c r="AQ166" s="7">
        <v>2</v>
      </c>
      <c r="AR166" s="80">
        <f t="shared" ref="AR166" si="51">34*1</f>
        <v>34</v>
      </c>
      <c r="AS166" s="8">
        <f t="shared" si="47"/>
        <v>5.8823529411764705E-2</v>
      </c>
    </row>
    <row r="167" spans="1:45">
      <c r="A167" s="112"/>
      <c r="B167" s="93" t="s">
        <v>71</v>
      </c>
      <c r="C167" s="52">
        <v>10</v>
      </c>
      <c r="D167" s="51"/>
      <c r="E167" s="4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96" t="s">
        <v>104</v>
      </c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99" t="s">
        <v>104</v>
      </c>
      <c r="AJ167" s="43"/>
      <c r="AK167" s="26"/>
      <c r="AL167" s="26"/>
      <c r="AM167" s="43"/>
      <c r="AN167" s="43"/>
      <c r="AO167" s="43"/>
      <c r="AP167" s="43"/>
      <c r="AQ167" s="7">
        <v>2</v>
      </c>
      <c r="AR167" s="80">
        <f>34*2</f>
        <v>68</v>
      </c>
      <c r="AS167" s="8">
        <f t="shared" si="47"/>
        <v>2.9411764705882353E-2</v>
      </c>
    </row>
    <row r="168" spans="1:45" ht="14.25" customHeight="1">
      <c r="A168" s="112"/>
      <c r="B168" s="92" t="s">
        <v>89</v>
      </c>
      <c r="C168" s="52">
        <v>10</v>
      </c>
      <c r="D168" s="51"/>
      <c r="E168" s="4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96" t="s">
        <v>113</v>
      </c>
      <c r="AB168" s="26"/>
      <c r="AC168" s="26"/>
      <c r="AD168" s="26"/>
      <c r="AE168" s="26"/>
      <c r="AF168" s="26"/>
      <c r="AG168" s="26"/>
      <c r="AH168" s="26"/>
      <c r="AI168" s="43"/>
      <c r="AJ168" s="99" t="s">
        <v>104</v>
      </c>
      <c r="AK168" s="26"/>
      <c r="AL168" s="26"/>
      <c r="AM168" s="43"/>
      <c r="AN168" s="43"/>
      <c r="AO168" s="43"/>
      <c r="AP168" s="43"/>
      <c r="AQ168" s="7">
        <v>2</v>
      </c>
      <c r="AR168" s="80">
        <f>34*1</f>
        <v>34</v>
      </c>
      <c r="AS168" s="8">
        <f t="shared" si="47"/>
        <v>5.8823529411764705E-2</v>
      </c>
    </row>
    <row r="169" spans="1:45" ht="23.25" customHeight="1">
      <c r="A169" s="66"/>
      <c r="B169" s="67"/>
      <c r="C169" s="67"/>
      <c r="D169" s="6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6"/>
      <c r="AN169" s="66"/>
      <c r="AO169" s="66"/>
      <c r="AP169" s="66"/>
      <c r="AQ169" s="66"/>
      <c r="AR169" s="66"/>
      <c r="AS169" s="66"/>
    </row>
    <row r="170" spans="1:45" ht="124.5" customHeight="1">
      <c r="A170" s="119" t="s">
        <v>42</v>
      </c>
      <c r="B170" s="120"/>
      <c r="C170" s="120"/>
      <c r="D170" s="121"/>
      <c r="E170" s="148" t="s">
        <v>40</v>
      </c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63" t="s">
        <v>20</v>
      </c>
      <c r="AR170" s="163" t="s">
        <v>22</v>
      </c>
      <c r="AS170" s="165" t="s">
        <v>21</v>
      </c>
    </row>
    <row r="171" spans="1:45" ht="12" customHeight="1">
      <c r="A171" s="113" t="s">
        <v>0</v>
      </c>
      <c r="B171" s="114"/>
      <c r="C171" s="115"/>
      <c r="D171" s="22" t="s">
        <v>18</v>
      </c>
      <c r="E171" s="123" t="s">
        <v>1</v>
      </c>
      <c r="F171" s="123"/>
      <c r="G171" s="123"/>
      <c r="H171" s="123"/>
      <c r="I171" s="123" t="s">
        <v>2</v>
      </c>
      <c r="J171" s="123"/>
      <c r="K171" s="123"/>
      <c r="L171" s="123"/>
      <c r="M171" s="123" t="s">
        <v>3</v>
      </c>
      <c r="N171" s="123"/>
      <c r="O171" s="123"/>
      <c r="P171" s="123"/>
      <c r="Q171" s="123" t="s">
        <v>4</v>
      </c>
      <c r="R171" s="123"/>
      <c r="S171" s="123"/>
      <c r="T171" s="123"/>
      <c r="U171" s="123" t="s">
        <v>5</v>
      </c>
      <c r="V171" s="123"/>
      <c r="W171" s="123"/>
      <c r="X171" s="123" t="s">
        <v>6</v>
      </c>
      <c r="Y171" s="123"/>
      <c r="Z171" s="123"/>
      <c r="AA171" s="123"/>
      <c r="AB171" s="123" t="s">
        <v>7</v>
      </c>
      <c r="AC171" s="123"/>
      <c r="AD171" s="123"/>
      <c r="AE171" s="123" t="s">
        <v>8</v>
      </c>
      <c r="AF171" s="123"/>
      <c r="AG171" s="123"/>
      <c r="AH171" s="123"/>
      <c r="AI171" s="123"/>
      <c r="AJ171" s="123" t="s">
        <v>9</v>
      </c>
      <c r="AK171" s="123"/>
      <c r="AL171" s="123"/>
      <c r="AM171" s="123" t="s">
        <v>10</v>
      </c>
      <c r="AN171" s="123"/>
      <c r="AO171" s="123"/>
      <c r="AP171" s="123"/>
      <c r="AQ171" s="163"/>
      <c r="AR171" s="163"/>
      <c r="AS171" s="165"/>
    </row>
    <row r="172" spans="1:45" ht="12" customHeight="1">
      <c r="A172" s="116"/>
      <c r="B172" s="117"/>
      <c r="C172" s="118"/>
      <c r="D172" s="22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63"/>
      <c r="AR172" s="163"/>
      <c r="AS172" s="165"/>
    </row>
    <row r="173" spans="1:45">
      <c r="A173" s="112" t="s">
        <v>25</v>
      </c>
      <c r="B173" s="92" t="s">
        <v>13</v>
      </c>
      <c r="C173" s="57">
        <v>11</v>
      </c>
      <c r="D173" s="51"/>
      <c r="E173" s="26"/>
      <c r="F173" s="26"/>
      <c r="G173" s="96" t="s">
        <v>104</v>
      </c>
      <c r="H173" s="26"/>
      <c r="I173" s="26"/>
      <c r="J173" s="26"/>
      <c r="K173" s="26"/>
      <c r="L173" s="26"/>
      <c r="M173" s="26"/>
      <c r="N173" s="26"/>
      <c r="O173" s="96" t="s">
        <v>104</v>
      </c>
      <c r="P173" s="26"/>
      <c r="Q173" s="26"/>
      <c r="R173" s="26"/>
      <c r="S173" s="26"/>
      <c r="T173" s="26"/>
      <c r="U173" s="26"/>
      <c r="V173" s="26"/>
      <c r="W173" s="26"/>
      <c r="X173" s="96" t="s">
        <v>104</v>
      </c>
      <c r="Y173" s="26"/>
      <c r="Z173" s="26"/>
      <c r="AA173" s="26"/>
      <c r="AB173" s="26"/>
      <c r="AC173" s="26"/>
      <c r="AD173" s="26"/>
      <c r="AE173" s="26"/>
      <c r="AF173" s="26"/>
      <c r="AG173" s="26"/>
      <c r="AH173" s="96" t="s">
        <v>104</v>
      </c>
      <c r="AI173" s="26"/>
      <c r="AJ173" s="96" t="s">
        <v>104</v>
      </c>
      <c r="AK173" s="26"/>
      <c r="AL173" s="26"/>
      <c r="AM173" s="43"/>
      <c r="AN173" s="43"/>
      <c r="AO173" s="43"/>
      <c r="AP173" s="43"/>
      <c r="AQ173" s="7">
        <v>5</v>
      </c>
      <c r="AR173" s="80">
        <f>34*2</f>
        <v>68</v>
      </c>
      <c r="AS173" s="8">
        <f t="shared" ref="AS173:AS187" si="52">AQ173/AR173</f>
        <v>7.3529411764705885E-2</v>
      </c>
    </row>
    <row r="174" spans="1:45">
      <c r="A174" s="112"/>
      <c r="B174" s="92" t="s">
        <v>27</v>
      </c>
      <c r="C174" s="57">
        <v>11</v>
      </c>
      <c r="D174" s="51"/>
      <c r="E174" s="26"/>
      <c r="F174" s="26"/>
      <c r="G174" s="26"/>
      <c r="H174" s="26"/>
      <c r="I174" s="26"/>
      <c r="J174" s="26"/>
      <c r="K174" s="96" t="s">
        <v>104</v>
      </c>
      <c r="L174" s="26"/>
      <c r="M174" s="26"/>
      <c r="N174" s="26"/>
      <c r="O174" s="26"/>
      <c r="P174" s="26"/>
      <c r="Q174" s="102" t="s">
        <v>119</v>
      </c>
      <c r="R174" s="96" t="s">
        <v>104</v>
      </c>
      <c r="S174" s="26"/>
      <c r="T174" s="26"/>
      <c r="U174" s="26"/>
      <c r="V174" s="26"/>
      <c r="W174" s="96" t="s">
        <v>104</v>
      </c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96" t="s">
        <v>104</v>
      </c>
      <c r="AJ174" s="26"/>
      <c r="AK174" s="26"/>
      <c r="AL174" s="26"/>
      <c r="AM174" s="43"/>
      <c r="AN174" s="43"/>
      <c r="AO174" s="43"/>
      <c r="AP174" s="43"/>
      <c r="AQ174" s="7">
        <v>5</v>
      </c>
      <c r="AR174" s="80">
        <v>170</v>
      </c>
      <c r="AS174" s="8">
        <f t="shared" si="52"/>
        <v>2.9411764705882353E-2</v>
      </c>
    </row>
    <row r="175" spans="1:45">
      <c r="A175" s="112"/>
      <c r="B175" s="92" t="s">
        <v>12</v>
      </c>
      <c r="C175" s="57">
        <v>11</v>
      </c>
      <c r="D175" s="56"/>
      <c r="E175" s="26"/>
      <c r="F175" s="26"/>
      <c r="G175" s="26"/>
      <c r="H175" s="26"/>
      <c r="I175" s="26"/>
      <c r="J175" s="96" t="s">
        <v>104</v>
      </c>
      <c r="K175" s="26"/>
      <c r="L175" s="26"/>
      <c r="M175" s="26"/>
      <c r="N175" s="96" t="s">
        <v>104</v>
      </c>
      <c r="O175" s="26"/>
      <c r="P175" s="26"/>
      <c r="Q175" s="96" t="s">
        <v>104</v>
      </c>
      <c r="R175" s="26"/>
      <c r="S175" s="26"/>
      <c r="T175" s="26"/>
      <c r="U175" s="26"/>
      <c r="V175" s="26"/>
      <c r="W175" s="26"/>
      <c r="X175" s="26"/>
      <c r="Y175" s="26"/>
      <c r="Z175" s="96" t="s">
        <v>104</v>
      </c>
      <c r="AA175" s="26"/>
      <c r="AB175" s="26"/>
      <c r="AC175" s="26"/>
      <c r="AD175" s="26"/>
      <c r="AE175" s="26"/>
      <c r="AF175" s="96" t="s">
        <v>104</v>
      </c>
      <c r="AG175" s="26"/>
      <c r="AH175" s="26"/>
      <c r="AI175" s="26"/>
      <c r="AJ175" s="96" t="s">
        <v>104</v>
      </c>
      <c r="AK175" s="96" t="s">
        <v>104</v>
      </c>
      <c r="AL175" s="26"/>
      <c r="AM175" s="43"/>
      <c r="AN175" s="43"/>
      <c r="AO175" s="43"/>
      <c r="AP175" s="43"/>
      <c r="AQ175" s="7">
        <v>7</v>
      </c>
      <c r="AR175" s="80">
        <f t="shared" ref="AR175" si="53">34*3</f>
        <v>102</v>
      </c>
      <c r="AS175" s="8">
        <f t="shared" si="52"/>
        <v>6.8627450980392163E-2</v>
      </c>
    </row>
    <row r="176" spans="1:45" ht="12.75" customHeight="1">
      <c r="A176" s="112"/>
      <c r="B176" s="92" t="s">
        <v>88</v>
      </c>
      <c r="C176" s="57">
        <v>11</v>
      </c>
      <c r="D176" s="51"/>
      <c r="E176" s="26"/>
      <c r="F176" s="26"/>
      <c r="G176" s="26"/>
      <c r="H176" s="105" t="s">
        <v>104</v>
      </c>
      <c r="I176" s="42"/>
      <c r="J176" s="26"/>
      <c r="K176" s="26"/>
      <c r="L176" s="26"/>
      <c r="M176" s="26"/>
      <c r="N176" s="26"/>
      <c r="O176" s="26"/>
      <c r="P176" s="96" t="s">
        <v>104</v>
      </c>
      <c r="Q176" s="26"/>
      <c r="R176" s="26"/>
      <c r="S176" s="26"/>
      <c r="T176" s="26"/>
      <c r="U176" s="26"/>
      <c r="V176" s="26"/>
      <c r="W176" s="96" t="s">
        <v>104</v>
      </c>
      <c r="X176" s="26"/>
      <c r="Y176" s="26"/>
      <c r="Z176" s="26"/>
      <c r="AA176" s="26"/>
      <c r="AB176" s="26"/>
      <c r="AC176" s="26"/>
      <c r="AD176" s="96" t="s">
        <v>104</v>
      </c>
      <c r="AE176" s="26"/>
      <c r="AF176" s="26"/>
      <c r="AG176" s="26"/>
      <c r="AH176" s="26"/>
      <c r="AI176" s="26"/>
      <c r="AJ176" s="26"/>
      <c r="AK176" s="26"/>
      <c r="AL176" s="96" t="s">
        <v>104</v>
      </c>
      <c r="AM176" s="43"/>
      <c r="AN176" s="43"/>
      <c r="AO176" s="43"/>
      <c r="AP176" s="43"/>
      <c r="AQ176" s="7">
        <v>5</v>
      </c>
      <c r="AR176" s="80">
        <f>34*4</f>
        <v>136</v>
      </c>
      <c r="AS176" s="8">
        <f t="shared" si="52"/>
        <v>3.6764705882352942E-2</v>
      </c>
    </row>
    <row r="177" spans="1:45">
      <c r="A177" s="112"/>
      <c r="B177" s="92" t="s">
        <v>85</v>
      </c>
      <c r="C177" s="57">
        <v>11</v>
      </c>
      <c r="D177" s="51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96" t="s">
        <v>104</v>
      </c>
      <c r="W177" s="26"/>
      <c r="X177" s="26"/>
      <c r="Y177" s="26"/>
      <c r="Z177" s="26"/>
      <c r="AA177" s="26"/>
      <c r="AB177" s="26"/>
      <c r="AC177" s="26"/>
      <c r="AD177" s="96" t="s">
        <v>104</v>
      </c>
      <c r="AE177" s="26"/>
      <c r="AF177" s="26"/>
      <c r="AG177" s="26"/>
      <c r="AH177" s="26"/>
      <c r="AI177" s="43"/>
      <c r="AJ177" s="43"/>
      <c r="AK177" s="26"/>
      <c r="AL177" s="96" t="s">
        <v>104</v>
      </c>
      <c r="AM177" s="43"/>
      <c r="AN177" s="43"/>
      <c r="AO177" s="43"/>
      <c r="AP177" s="43"/>
      <c r="AQ177" s="7">
        <v>3</v>
      </c>
      <c r="AR177" s="80">
        <f>34*3</f>
        <v>102</v>
      </c>
      <c r="AS177" s="8">
        <f t="shared" si="52"/>
        <v>2.9411764705882353E-2</v>
      </c>
    </row>
    <row r="178" spans="1:45">
      <c r="A178" s="112"/>
      <c r="B178" s="92" t="s">
        <v>86</v>
      </c>
      <c r="C178" s="57">
        <v>11</v>
      </c>
      <c r="D178" s="51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96" t="s">
        <v>104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43"/>
      <c r="AJ178" s="43"/>
      <c r="AK178" s="26"/>
      <c r="AL178" s="96" t="s">
        <v>104</v>
      </c>
      <c r="AM178" s="43"/>
      <c r="AN178" s="43"/>
      <c r="AO178" s="43"/>
      <c r="AP178" s="43"/>
      <c r="AQ178" s="7">
        <v>2</v>
      </c>
      <c r="AR178" s="80">
        <f>34*1</f>
        <v>34</v>
      </c>
      <c r="AS178" s="8">
        <f t="shared" si="52"/>
        <v>5.8823529411764705E-2</v>
      </c>
    </row>
    <row r="179" spans="1:45">
      <c r="A179" s="112"/>
      <c r="B179" s="92" t="s">
        <v>35</v>
      </c>
      <c r="C179" s="57">
        <v>11</v>
      </c>
      <c r="D179" s="51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96" t="s">
        <v>104</v>
      </c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43"/>
      <c r="AJ179" s="43"/>
      <c r="AK179" s="96" t="s">
        <v>104</v>
      </c>
      <c r="AL179" s="26"/>
      <c r="AM179" s="43"/>
      <c r="AN179" s="43"/>
      <c r="AO179" s="43"/>
      <c r="AP179" s="43"/>
      <c r="AQ179" s="7">
        <v>2</v>
      </c>
      <c r="AR179" s="80">
        <f t="shared" ref="AR179" si="54">34*1</f>
        <v>34</v>
      </c>
      <c r="AS179" s="8">
        <f t="shared" si="52"/>
        <v>5.8823529411764705E-2</v>
      </c>
    </row>
    <row r="180" spans="1:45">
      <c r="A180" s="112"/>
      <c r="B180" s="92" t="s">
        <v>34</v>
      </c>
      <c r="C180" s="57">
        <v>11</v>
      </c>
      <c r="D180" s="51"/>
      <c r="E180" s="26"/>
      <c r="F180" s="26"/>
      <c r="G180" s="26"/>
      <c r="H180" s="26"/>
      <c r="I180" s="26"/>
      <c r="J180" s="96" t="s">
        <v>104</v>
      </c>
      <c r="K180" s="26"/>
      <c r="L180" s="26"/>
      <c r="M180" s="26"/>
      <c r="N180" s="26"/>
      <c r="O180" s="26"/>
      <c r="P180" s="26"/>
      <c r="Q180" s="96" t="s">
        <v>104</v>
      </c>
      <c r="R180" s="26"/>
      <c r="S180" s="26"/>
      <c r="T180" s="26"/>
      <c r="U180" s="26"/>
      <c r="V180" s="26"/>
      <c r="W180" s="26"/>
      <c r="X180" s="96" t="s">
        <v>104</v>
      </c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99" t="s">
        <v>104</v>
      </c>
      <c r="AJ180" s="43"/>
      <c r="AK180" s="26"/>
      <c r="AL180" s="26"/>
      <c r="AM180" s="43"/>
      <c r="AN180" s="43"/>
      <c r="AO180" s="43"/>
      <c r="AP180" s="43"/>
      <c r="AQ180" s="7">
        <v>4</v>
      </c>
      <c r="AR180" s="80">
        <f>34*2</f>
        <v>68</v>
      </c>
      <c r="AS180" s="8">
        <f t="shared" si="52"/>
        <v>5.8823529411764705E-2</v>
      </c>
    </row>
    <row r="181" spans="1:45">
      <c r="A181" s="112"/>
      <c r="B181" s="93" t="s">
        <v>37</v>
      </c>
      <c r="C181" s="57">
        <v>11</v>
      </c>
      <c r="D181" s="51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96" t="s">
        <v>104</v>
      </c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96" t="s">
        <v>104</v>
      </c>
      <c r="AG181" s="26"/>
      <c r="AH181" s="26"/>
      <c r="AI181" s="43"/>
      <c r="AJ181" s="43"/>
      <c r="AK181" s="26"/>
      <c r="AL181" s="26"/>
      <c r="AM181" s="43"/>
      <c r="AN181" s="43"/>
      <c r="AO181" s="43"/>
      <c r="AP181" s="43"/>
      <c r="AQ181" s="7">
        <v>2</v>
      </c>
      <c r="AR181" s="80">
        <f>34*1</f>
        <v>34</v>
      </c>
      <c r="AS181" s="8">
        <f t="shared" si="52"/>
        <v>5.8823529411764705E-2</v>
      </c>
    </row>
    <row r="182" spans="1:45">
      <c r="A182" s="112"/>
      <c r="B182" s="93" t="s">
        <v>29</v>
      </c>
      <c r="C182" s="57">
        <v>11</v>
      </c>
      <c r="D182" s="51"/>
      <c r="E182" s="26"/>
      <c r="F182" s="96" t="s">
        <v>104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99" t="s">
        <v>104</v>
      </c>
      <c r="AJ182" s="43"/>
      <c r="AK182" s="26"/>
      <c r="AL182" s="26"/>
      <c r="AM182" s="43"/>
      <c r="AN182" s="43"/>
      <c r="AO182" s="43"/>
      <c r="AP182" s="43"/>
      <c r="AQ182" s="7">
        <v>2</v>
      </c>
      <c r="AR182" s="80">
        <f t="shared" ref="AR182" si="55">34*1</f>
        <v>34</v>
      </c>
      <c r="AS182" s="8">
        <f t="shared" si="52"/>
        <v>5.8823529411764705E-2</v>
      </c>
    </row>
    <row r="183" spans="1:45">
      <c r="A183" s="112"/>
      <c r="B183" s="92" t="s">
        <v>28</v>
      </c>
      <c r="C183" s="57">
        <v>11</v>
      </c>
      <c r="D183" s="51"/>
      <c r="E183" s="26"/>
      <c r="F183" s="26"/>
      <c r="G183" s="26"/>
      <c r="H183" s="26"/>
      <c r="I183" s="26"/>
      <c r="J183" s="26"/>
      <c r="K183" s="26"/>
      <c r="L183" s="96" t="s">
        <v>104</v>
      </c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43"/>
      <c r="AJ183" s="99" t="s">
        <v>104</v>
      </c>
      <c r="AK183" s="26"/>
      <c r="AL183" s="26"/>
      <c r="AM183" s="43"/>
      <c r="AN183" s="43"/>
      <c r="AO183" s="43"/>
      <c r="AP183" s="43"/>
      <c r="AQ183" s="7">
        <v>2</v>
      </c>
      <c r="AR183" s="82">
        <f>34*2</f>
        <v>68</v>
      </c>
      <c r="AS183" s="8">
        <f t="shared" si="52"/>
        <v>2.9411764705882353E-2</v>
      </c>
    </row>
    <row r="184" spans="1:45">
      <c r="A184" s="112"/>
      <c r="B184" s="92" t="s">
        <v>32</v>
      </c>
      <c r="C184" s="57">
        <v>11</v>
      </c>
      <c r="D184" s="51"/>
      <c r="E184" s="26"/>
      <c r="F184" s="26"/>
      <c r="G184" s="26"/>
      <c r="H184" s="26"/>
      <c r="I184" s="26"/>
      <c r="J184" s="26"/>
      <c r="K184" s="26"/>
      <c r="L184" s="96" t="s">
        <v>104</v>
      </c>
      <c r="M184" s="26"/>
      <c r="N184" s="26"/>
      <c r="O184" s="26"/>
      <c r="P184" s="26"/>
      <c r="Q184" s="26"/>
      <c r="R184" s="26"/>
      <c r="S184" s="26"/>
      <c r="T184" s="26"/>
      <c r="U184" s="96" t="s">
        <v>104</v>
      </c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43"/>
      <c r="AJ184" s="99" t="s">
        <v>104</v>
      </c>
      <c r="AK184" s="26"/>
      <c r="AL184" s="26"/>
      <c r="AM184" s="43"/>
      <c r="AN184" s="43"/>
      <c r="AO184" s="43"/>
      <c r="AP184" s="43"/>
      <c r="AQ184" s="7">
        <v>3</v>
      </c>
      <c r="AR184" s="82">
        <v>136</v>
      </c>
      <c r="AS184" s="8">
        <f t="shared" si="52"/>
        <v>2.2058823529411766E-2</v>
      </c>
    </row>
    <row r="185" spans="1:45">
      <c r="A185" s="112"/>
      <c r="B185" s="92" t="s">
        <v>30</v>
      </c>
      <c r="C185" s="57">
        <v>11</v>
      </c>
      <c r="D185" s="51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96" t="s">
        <v>104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43"/>
      <c r="AJ185" s="43"/>
      <c r="AK185" s="96" t="s">
        <v>104</v>
      </c>
      <c r="AL185" s="26"/>
      <c r="AM185" s="43"/>
      <c r="AN185" s="43"/>
      <c r="AO185" s="43"/>
      <c r="AP185" s="43"/>
      <c r="AQ185" s="7">
        <v>2</v>
      </c>
      <c r="AR185" s="80">
        <f>34*1</f>
        <v>34</v>
      </c>
      <c r="AS185" s="8">
        <f t="shared" si="52"/>
        <v>5.8823529411764705E-2</v>
      </c>
    </row>
    <row r="186" spans="1:45" ht="12.75" customHeight="1">
      <c r="A186" s="112"/>
      <c r="B186" s="93" t="s">
        <v>87</v>
      </c>
      <c r="C186" s="57">
        <v>11</v>
      </c>
      <c r="D186" s="51"/>
      <c r="E186" s="26"/>
      <c r="F186" s="26"/>
      <c r="G186" s="96" t="s">
        <v>109</v>
      </c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43"/>
      <c r="AJ186" s="99" t="s">
        <v>104</v>
      </c>
      <c r="AK186" s="26"/>
      <c r="AL186" s="26"/>
      <c r="AM186" s="43"/>
      <c r="AN186" s="43"/>
      <c r="AO186" s="43"/>
      <c r="AP186" s="43"/>
      <c r="AQ186" s="7">
        <v>2</v>
      </c>
      <c r="AR186" s="80">
        <f t="shared" ref="AR186" si="56">34*1</f>
        <v>34</v>
      </c>
      <c r="AS186" s="8">
        <f t="shared" si="52"/>
        <v>5.8823529411764705E-2</v>
      </c>
    </row>
    <row r="187" spans="1:45">
      <c r="A187" s="112"/>
      <c r="B187" s="93" t="s">
        <v>71</v>
      </c>
      <c r="C187" s="57">
        <v>11</v>
      </c>
      <c r="D187" s="51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96" t="s">
        <v>104</v>
      </c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99" t="s">
        <v>104</v>
      </c>
      <c r="AJ187" s="43"/>
      <c r="AK187" s="26"/>
      <c r="AL187" s="26"/>
      <c r="AM187" s="43"/>
      <c r="AN187" s="43"/>
      <c r="AO187" s="43"/>
      <c r="AP187" s="43"/>
      <c r="AQ187" s="7">
        <v>2</v>
      </c>
      <c r="AR187" s="80">
        <f>34*2</f>
        <v>68</v>
      </c>
      <c r="AS187" s="8">
        <f t="shared" si="52"/>
        <v>2.9411764705882353E-2</v>
      </c>
    </row>
    <row r="188" spans="1:45" ht="18.75" customHeight="1">
      <c r="A188" s="66"/>
      <c r="B188" s="67"/>
      <c r="C188" s="67"/>
      <c r="D188" s="67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6"/>
      <c r="AN188" s="66"/>
      <c r="AO188" s="66"/>
      <c r="AP188" s="66"/>
      <c r="AQ188" s="66"/>
      <c r="AR188" s="66"/>
      <c r="AS188" s="66"/>
    </row>
  </sheetData>
  <mergeCells count="205">
    <mergeCell ref="AP4:AQ4"/>
    <mergeCell ref="AQ130:AQ132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E21:AP21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U77:W77"/>
    <mergeCell ref="X77:AA77"/>
    <mergeCell ref="AB77:AD77"/>
    <mergeCell ref="AE77:AI77"/>
    <mergeCell ref="AQ76:AQ78"/>
    <mergeCell ref="AB62:AD62"/>
    <mergeCell ref="AE62:AI62"/>
    <mergeCell ref="AJ62:AL62"/>
    <mergeCell ref="AM62:AP62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I131:L131"/>
    <mergeCell ref="M131:P131"/>
    <mergeCell ref="A113:A128"/>
    <mergeCell ref="AM131:AP131"/>
    <mergeCell ref="A130:D130"/>
    <mergeCell ref="E130:AP130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S150:AS152"/>
    <mergeCell ref="E151:H151"/>
    <mergeCell ref="I151:L151"/>
    <mergeCell ref="M151:P151"/>
    <mergeCell ref="Q151:T151"/>
    <mergeCell ref="A133:A148"/>
    <mergeCell ref="Q131:T131"/>
    <mergeCell ref="U131:W131"/>
    <mergeCell ref="X131:AA131"/>
    <mergeCell ref="AB131:AD131"/>
    <mergeCell ref="AE131:AI131"/>
    <mergeCell ref="AJ131:AL131"/>
    <mergeCell ref="U151:W151"/>
    <mergeCell ref="X151:AA151"/>
    <mergeCell ref="AB151:AD151"/>
    <mergeCell ref="AE151:AI151"/>
    <mergeCell ref="AJ151:AL151"/>
    <mergeCell ref="AM151:AP151"/>
    <mergeCell ref="E150:AP150"/>
    <mergeCell ref="AQ150:AQ152"/>
    <mergeCell ref="AR150:AR152"/>
    <mergeCell ref="AR130:AR132"/>
    <mergeCell ref="AS130:AS132"/>
    <mergeCell ref="A131:C132"/>
    <mergeCell ref="AS170:AS172"/>
    <mergeCell ref="E171:H171"/>
    <mergeCell ref="I171:L171"/>
    <mergeCell ref="M171:P171"/>
    <mergeCell ref="Q171:T171"/>
    <mergeCell ref="U171:W171"/>
    <mergeCell ref="X171:AA171"/>
    <mergeCell ref="AB171:AD171"/>
    <mergeCell ref="E170:AP170"/>
    <mergeCell ref="AQ170:AQ172"/>
    <mergeCell ref="AE171:AI171"/>
    <mergeCell ref="AJ171:AL171"/>
    <mergeCell ref="AM171:AP171"/>
    <mergeCell ref="A173:A187"/>
    <mergeCell ref="AR170:AR172"/>
    <mergeCell ref="A171:C172"/>
    <mergeCell ref="A170:D170"/>
    <mergeCell ref="AR34:AR36"/>
    <mergeCell ref="AS34:AS36"/>
    <mergeCell ref="A35:B36"/>
    <mergeCell ref="C35:C36"/>
    <mergeCell ref="E35:H35"/>
    <mergeCell ref="I35:L35"/>
    <mergeCell ref="M35:P35"/>
    <mergeCell ref="A61:D61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X48:AA48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I62:L62"/>
    <mergeCell ref="AP5:AQ5"/>
    <mergeCell ref="X6:AB6"/>
    <mergeCell ref="AQ61:AQ63"/>
    <mergeCell ref="AQ34:AQ36"/>
    <mergeCell ref="AQ47:AQ49"/>
    <mergeCell ref="AQ21:AQ23"/>
    <mergeCell ref="X62:AA62"/>
    <mergeCell ref="A20:D20"/>
    <mergeCell ref="A22:B23"/>
    <mergeCell ref="C22:C23"/>
    <mergeCell ref="A21:D21"/>
    <mergeCell ref="A153:A168"/>
    <mergeCell ref="A151:C152"/>
    <mergeCell ref="A150:D150"/>
    <mergeCell ref="A94:A108"/>
    <mergeCell ref="A79:A89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A34:D34"/>
    <mergeCell ref="AM77:AP77"/>
    <mergeCell ref="A76:D76"/>
    <mergeCell ref="E76:AP76"/>
    <mergeCell ref="A37:A45"/>
    <mergeCell ref="A62:C63"/>
    <mergeCell ref="AB48:AD48"/>
    <mergeCell ref="AE48:AI48"/>
    <mergeCell ref="AJ48:AL48"/>
    <mergeCell ref="AM48:AP48"/>
    <mergeCell ref="E131:H131"/>
  </mergeCells>
  <pageMargins left="0.25" right="0.25" top="0.51" bottom="0.75" header="0.3" footer="0.3"/>
  <pageSetup paperSize="9" scale="46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149" max="50" man="1"/>
    <brk id="16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СОШ Сажинская</cp:lastModifiedBy>
  <cp:lastPrinted>2025-07-31T04:29:37Z</cp:lastPrinted>
  <dcterms:created xsi:type="dcterms:W3CDTF">2024-09-28T08:38:22Z</dcterms:created>
  <dcterms:modified xsi:type="dcterms:W3CDTF">2025-09-11T11:06:41Z</dcterms:modified>
</cp:coreProperties>
</file>